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240" windowWidth="19875" windowHeight="9720" tabRatio="851" activeTab="5"/>
  </bookViews>
  <sheets>
    <sheet name="Instructions" sheetId="1" r:id="rId1"/>
    <sheet name="INDEX" sheetId="2" r:id="rId2"/>
    <sheet name="Summary_directors" sheetId="3" r:id="rId3"/>
    <sheet name="Summary_shareholders" sheetId="4" r:id="rId4"/>
    <sheet name="Director_individual" sheetId="5" r:id="rId5"/>
    <sheet name="Shareholder_individual" sheetId="6" r:id="rId6"/>
    <sheet name="codes" sheetId="7" r:id="rId7"/>
  </sheets>
  <externalReferences>
    <externalReference r:id="rId10"/>
  </externalReferences>
  <definedNames>
    <definedName name="BASIS" localSheetId="1" comment="Solo">'INDEX'!$C$10</definedName>
    <definedName name="CPC">'codes'!$B$2:$C$6</definedName>
    <definedName name="_xlnm.Print_Area" localSheetId="4">'Director_individual'!$B$5:$W$28</definedName>
    <definedName name="_xlnm.Print_Area" localSheetId="5">'Shareholder_individual'!$B$5:$W$20</definedName>
    <definedName name="_xlnm.Print_Area" localSheetId="2">'Summary_directors'!$B$1:$H$31</definedName>
    <definedName name="_xlnm.Print_Area" localSheetId="3">'Summary_shareholders'!$B$5:$H$30</definedName>
    <definedName name="_xlnm.Print_Titles" localSheetId="4">'Director_individual'!$23:$24</definedName>
    <definedName name="_xlnm.Print_Titles" localSheetId="5">'Shareholder_individual'!$15:$16</definedName>
    <definedName name="_xlnm.Print_Titles" localSheetId="2">'Summary_directors'!$27:$27</definedName>
    <definedName name="_xlnm.Print_Titles" localSheetId="3">'Summary_shareholders'!$27:$27</definedName>
    <definedName name="sololist">'[1]CHECKLIST'!$AA$6:$AA$7</definedName>
  </definedNames>
  <calcPr fullCalcOnLoad="1"/>
</workbook>
</file>

<file path=xl/sharedStrings.xml><?xml version="1.0" encoding="utf-8"?>
<sst xmlns="http://schemas.openxmlformats.org/spreadsheetml/2006/main" count="244" uniqueCount="129">
  <si>
    <t>TOTAL</t>
  </si>
  <si>
    <t>Name of the Template</t>
  </si>
  <si>
    <t>Conventions and instructions:</t>
  </si>
  <si>
    <t>1)</t>
  </si>
  <si>
    <t>2)</t>
  </si>
  <si>
    <t>Cells in green colour are cells with only positive numbers</t>
  </si>
  <si>
    <t>3)</t>
  </si>
  <si>
    <t>Cells in pink colour are cells with only negative numbers</t>
  </si>
  <si>
    <t>4)</t>
  </si>
  <si>
    <t>Cells in light yellow colour are cells with date format only</t>
  </si>
  <si>
    <t>5)</t>
  </si>
  <si>
    <t>Maximum limits laid down in the Banking Law</t>
  </si>
  <si>
    <t>Unsecured amount</t>
  </si>
  <si>
    <t>Solo</t>
  </si>
  <si>
    <t>Consolidated</t>
  </si>
  <si>
    <t>Code of Group</t>
  </si>
  <si>
    <t>Gross Commitment</t>
  </si>
  <si>
    <t>Net Commitment after application of exemptions</t>
  </si>
  <si>
    <t>Identification of Director</t>
  </si>
  <si>
    <t>Date of first appointment dd/mm/yyyy</t>
  </si>
  <si>
    <t>Representative of:</t>
  </si>
  <si>
    <t>Maximum limits per section 11(1)(d)-(e)</t>
  </si>
  <si>
    <t>Maximum amount per section 11(1)(d)-(e)</t>
  </si>
  <si>
    <t>Name of member of management body:</t>
  </si>
  <si>
    <t>Maximum amount per section 11(1)(i)-(j)</t>
  </si>
  <si>
    <t>Name of shareholder:</t>
  </si>
  <si>
    <t>Name of Member:</t>
  </si>
  <si>
    <t>Code of Member</t>
  </si>
  <si>
    <t>Short Name of Group</t>
  </si>
  <si>
    <t>Type of collateral</t>
  </si>
  <si>
    <t>Facilities of each shareholder with connected persons</t>
  </si>
  <si>
    <t>Facilities of each member of the management body with connected persons</t>
  </si>
  <si>
    <t>Identification of Shareholder</t>
  </si>
  <si>
    <t>Code of Shareholder</t>
  </si>
  <si>
    <t>Name of Shareholder and connected persons</t>
  </si>
  <si>
    <t>Name of Member and connected persons</t>
  </si>
  <si>
    <t>% of Unsecured amount to eligible capital</t>
  </si>
  <si>
    <t>Date of re-appointment dd/mm/yyyy</t>
  </si>
  <si>
    <t>(-) Floating/ Fixed charges
 €000</t>
  </si>
  <si>
    <t>Weighted Average Interest Rate
%</t>
  </si>
  <si>
    <t>(-) Funded credit protection
 €000</t>
  </si>
  <si>
    <t>(-) Unfunded credit protection
 €000</t>
  </si>
  <si>
    <t>Of which:      Indirect exposures 
€000</t>
  </si>
  <si>
    <t xml:space="preserve">Of which:         Off-balance sheet items 
 €000
</t>
  </si>
  <si>
    <t>Of which:      Derivatives 
 €000</t>
  </si>
  <si>
    <t>Of which:      Loans and Advances
 €000</t>
  </si>
  <si>
    <t>% of total exposure to eligible capital</t>
  </si>
  <si>
    <t>Net Commitment €000</t>
  </si>
  <si>
    <t>Date of termination dd/mm/yyyy</t>
  </si>
  <si>
    <t>Unsecured amount 
€000</t>
  </si>
  <si>
    <t>Net Commitment 
€000</t>
  </si>
  <si>
    <t xml:space="preserve">Percentage of present qualifying holding </t>
  </si>
  <si>
    <t>Summary statement of exposures to all members of the management bodies and their connected persons</t>
  </si>
  <si>
    <t>Summary statement of exposures to all major shareholders and their connected persons</t>
  </si>
  <si>
    <t>TABLE A</t>
  </si>
  <si>
    <t>TABLE B</t>
  </si>
  <si>
    <t>TABLE A(1)</t>
  </si>
  <si>
    <t>TABLE B(1)</t>
  </si>
  <si>
    <t>Member of Management Body of:</t>
  </si>
  <si>
    <t>Credit provider's code</t>
  </si>
  <si>
    <t>REFERENCE DATE (DD/MM/YYYY) :</t>
  </si>
  <si>
    <t>BANK SHORT NAME :</t>
  </si>
  <si>
    <t>SOLO or CONSOLIDATED :</t>
  </si>
  <si>
    <t>Cells in orange colour shall not be amended/completed</t>
  </si>
  <si>
    <t>Total amount to members of the management bodies and their connected persons (€'000)</t>
  </si>
  <si>
    <t>Eligible Capital (€'000)</t>
  </si>
  <si>
    <t>Total amount (€'000)</t>
  </si>
  <si>
    <t>6)</t>
  </si>
  <si>
    <t>Cells in light purple colour are cell with percentage format only</t>
  </si>
  <si>
    <t>FIGURES MUST BE ENTERED IN THOUSAND EUROS (€000)</t>
  </si>
  <si>
    <t>Non-Executive</t>
  </si>
  <si>
    <t xml:space="preserve">Executive </t>
  </si>
  <si>
    <t>Independent</t>
  </si>
  <si>
    <t>% to eligible capital</t>
  </si>
  <si>
    <r>
      <t xml:space="preserve">Total
</t>
    </r>
    <r>
      <rPr>
        <sz val="11"/>
        <color indexed="8"/>
        <rFont val="Verdana"/>
        <family val="2"/>
      </rPr>
      <t xml:space="preserve"> €000</t>
    </r>
  </si>
  <si>
    <r>
      <t xml:space="preserve">(-) </t>
    </r>
    <r>
      <rPr>
        <b/>
        <sz val="11"/>
        <rFont val="Verdana"/>
        <family val="2"/>
      </rPr>
      <t>Exemptions</t>
    </r>
    <r>
      <rPr>
        <sz val="11"/>
        <rFont val="Verdana"/>
        <family val="2"/>
      </rPr>
      <t xml:space="preserve"> of paragraph 16 of directive
 €000</t>
    </r>
  </si>
  <si>
    <r>
      <t xml:space="preserve">Total
 </t>
    </r>
    <r>
      <rPr>
        <sz val="11"/>
        <rFont val="Verdana"/>
        <family val="2"/>
      </rPr>
      <t>€000</t>
    </r>
  </si>
  <si>
    <r>
      <t xml:space="preserve">Total
</t>
    </r>
    <r>
      <rPr>
        <sz val="11"/>
        <rFont val="Verdana"/>
        <family val="2"/>
      </rPr>
      <t xml:space="preserve"> €000</t>
    </r>
  </si>
  <si>
    <r>
      <t xml:space="preserve">Arrears / Excesses
</t>
    </r>
    <r>
      <rPr>
        <sz val="11"/>
        <color indexed="8"/>
        <rFont val="Verdana"/>
        <family val="2"/>
      </rPr>
      <t xml:space="preserve"> €000</t>
    </r>
  </si>
  <si>
    <t>company name1</t>
  </si>
  <si>
    <r>
      <t xml:space="preserve">Date of </t>
    </r>
    <r>
      <rPr>
        <b/>
        <sz val="12"/>
        <rFont val="Verdana"/>
        <family val="2"/>
      </rPr>
      <t>increase</t>
    </r>
    <r>
      <rPr>
        <b/>
        <sz val="11"/>
        <rFont val="Verdana"/>
        <family val="2"/>
      </rPr>
      <t xml:space="preserve"> of qualifying holding dd/mm/yyyy</t>
    </r>
  </si>
  <si>
    <r>
      <t xml:space="preserve">Date of </t>
    </r>
    <r>
      <rPr>
        <b/>
        <sz val="12"/>
        <rFont val="Verdana"/>
        <family val="2"/>
      </rPr>
      <t>decrease</t>
    </r>
    <r>
      <rPr>
        <b/>
        <sz val="11"/>
        <rFont val="Verdana"/>
        <family val="2"/>
      </rPr>
      <t xml:space="preserve"> of qualifying holding dd/mm/yyyy</t>
    </r>
  </si>
  <si>
    <r>
      <t xml:space="preserve">Date of </t>
    </r>
    <r>
      <rPr>
        <b/>
        <sz val="12"/>
        <rFont val="Verdana"/>
        <family val="2"/>
      </rPr>
      <t>acquisition</t>
    </r>
    <r>
      <rPr>
        <b/>
        <sz val="11"/>
        <rFont val="Verdana"/>
        <family val="2"/>
      </rPr>
      <t xml:space="preserve"> of first qualifying holding dd/mm/yyyy</t>
    </r>
  </si>
  <si>
    <t>from the ACI</t>
  </si>
  <si>
    <t>from the subsidiary credit institution of the ACI group</t>
  </si>
  <si>
    <t>from a branch of the ACI group</t>
  </si>
  <si>
    <t>from another company of the ACI group</t>
  </si>
  <si>
    <t>Cells in blue colour are cells with alphanumerical (general) format only</t>
  </si>
  <si>
    <t>Name of Shareholder:</t>
  </si>
  <si>
    <r>
      <rPr>
        <b/>
        <sz val="11"/>
        <color indexed="8"/>
        <rFont val="Verdana"/>
        <family val="2"/>
      </rPr>
      <t>Value adjustments and provisions</t>
    </r>
    <r>
      <rPr>
        <sz val="11"/>
        <color indexed="8"/>
        <rFont val="Verdana"/>
        <family val="2"/>
      </rPr>
      <t xml:space="preserve">
 €000</t>
    </r>
  </si>
  <si>
    <t>No. of rows to insert :</t>
  </si>
  <si>
    <t>/*</t>
  </si>
  <si>
    <t>V20150714</t>
  </si>
  <si>
    <t>010</t>
  </si>
  <si>
    <t>020</t>
  </si>
  <si>
    <t>030</t>
  </si>
  <si>
    <t>040</t>
  </si>
  <si>
    <t>050</t>
  </si>
  <si>
    <t>060</t>
  </si>
  <si>
    <t>070</t>
  </si>
  <si>
    <t>R-IND</t>
  </si>
  <si>
    <t>R-01.01</t>
  </si>
  <si>
    <t>R-01.02</t>
  </si>
  <si>
    <t>R-02.01</t>
  </si>
  <si>
    <t>R-03.01</t>
  </si>
  <si>
    <t>R-02.02</t>
  </si>
  <si>
    <t>R-03.02</t>
  </si>
  <si>
    <t>R-04.00</t>
  </si>
  <si>
    <t>Inserted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</si>
  <si>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</si>
  <si>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</si>
  <si>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</si>
  <si>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</si>
  <si>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</si>
  <si>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</si>
  <si>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</si>
  <si>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</si>
  <si>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</si>
  <si>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</si>
  <si>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</si>
  <si>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</si>
  <si>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</si>
  <si>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</si>
  <si>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</si>
  <si>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Of which:      Banking book
 €000</t>
  </si>
  <si>
    <t>(-) Mortgages
                    €000</t>
  </si>
  <si>
    <t>(-) Mortgages
 €000</t>
  </si>
  <si>
    <t xml:space="preserve">Solo </t>
  </si>
  <si>
    <t xml:space="preserve">        No. of rows to insert :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</si>
</sst>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dd/mm/yyyy;@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0"/>
      <color indexed="14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4"/>
      <name val="Arial"/>
      <family val="2"/>
    </font>
    <font>
      <sz val="12"/>
      <color indexed="8"/>
      <name val="Arial"/>
      <family val="2"/>
    </font>
    <font>
      <sz val="14"/>
      <color indexed="8"/>
      <name val="BdE Neue Helvetica 45 Light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Verdana"/>
      <family val="2"/>
    </font>
    <font>
      <b/>
      <sz val="11"/>
      <color indexed="10"/>
      <name val="Arial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1"/>
      <name val="Arial"/>
      <family val="2"/>
    </font>
    <font>
      <b/>
      <u val="single"/>
      <sz val="14"/>
      <color indexed="8"/>
      <name val="Arial"/>
      <family val="2"/>
    </font>
    <font>
      <u val="single"/>
      <sz val="11"/>
      <name val="Arial"/>
      <family val="2"/>
    </font>
    <font>
      <sz val="11"/>
      <color indexed="14"/>
      <name val="Arial"/>
      <family val="2"/>
    </font>
    <font>
      <b/>
      <sz val="12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1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1"/>
      <color indexed="10"/>
      <name val="Arial"/>
      <family val="2"/>
    </font>
    <font>
      <sz val="11.5"/>
      <color indexed="8"/>
      <name val="Arial"/>
      <family val="2"/>
    </font>
    <font>
      <sz val="14"/>
      <color indexed="10"/>
      <name val="Calibri"/>
      <family val="2"/>
    </font>
    <font>
      <b/>
      <sz val="10"/>
      <color indexed="8"/>
      <name val="Verdana"/>
      <family val="2"/>
    </font>
    <font>
      <sz val="12"/>
      <color indexed="6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indexed="60"/>
      <name val="Calibri"/>
      <family val="2"/>
    </font>
    <font>
      <sz val="16"/>
      <color indexed="60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sz val="16"/>
      <color indexed="17"/>
      <name val="Calibri"/>
      <family val="2"/>
    </font>
    <font>
      <sz val="16"/>
      <name val="Calibri"/>
      <family val="2"/>
    </font>
    <font>
      <sz val="16"/>
      <color indexed="20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b/>
      <sz val="11"/>
      <color rgb="FFFF0000"/>
      <name val="Arial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1"/>
      <color rgb="FFFF0000"/>
      <name val="Arial"/>
      <family val="2"/>
    </font>
    <font>
      <sz val="11.5"/>
      <color theme="1"/>
      <name val="Arial"/>
      <family val="2"/>
    </font>
    <font>
      <sz val="14"/>
      <color rgb="FFFF0000"/>
      <name val="Calibri"/>
      <family val="2"/>
    </font>
    <font>
      <b/>
      <sz val="10"/>
      <color theme="1"/>
      <name val="Verdana"/>
      <family val="2"/>
    </font>
    <font>
      <sz val="12"/>
      <color rgb="FF9C6500"/>
      <name val="Calibri"/>
      <family val="2"/>
    </font>
    <font>
      <sz val="14"/>
      <color rgb="FF006100"/>
      <name val="Calibri"/>
      <family val="2"/>
    </font>
    <font>
      <sz val="14"/>
      <color rgb="FF9C6500"/>
      <name val="Calibri"/>
      <family val="2"/>
    </font>
    <font>
      <sz val="16"/>
      <color rgb="FF9C6500"/>
      <name val="Calibri"/>
      <family val="2"/>
    </font>
    <font>
      <sz val="12"/>
      <color rgb="FF006100"/>
      <name val="Calibri"/>
      <family val="2"/>
    </font>
    <font>
      <sz val="16"/>
      <color rgb="FF006100"/>
      <name val="Calibri"/>
      <family val="2"/>
    </font>
    <font>
      <sz val="16"/>
      <color rgb="FF9C0006"/>
      <name val="Calibri"/>
      <family val="2"/>
    </font>
    <font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FBFB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55">
      <alignment/>
      <protection/>
    </xf>
    <xf numFmtId="0" fontId="3" fillId="0" borderId="0" xfId="55" applyProtection="1">
      <alignment/>
      <protection/>
    </xf>
    <xf numFmtId="0" fontId="5" fillId="0" borderId="0" xfId="55" applyFont="1" applyFill="1" applyBorder="1" applyAlignment="1" applyProtection="1">
      <alignment/>
      <protection locked="0"/>
    </xf>
    <xf numFmtId="14" fontId="5" fillId="0" borderId="0" xfId="55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Border="1" applyAlignment="1">
      <alignment/>
    </xf>
    <xf numFmtId="0" fontId="0" fillId="35" borderId="0" xfId="0" applyFill="1" applyAlignment="1">
      <alignment/>
    </xf>
    <xf numFmtId="14" fontId="8" fillId="0" borderId="0" xfId="55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14" fontId="14" fillId="0" borderId="0" xfId="55" applyNumberFormat="1" applyFont="1" applyFill="1" applyBorder="1" applyAlignment="1" applyProtection="1">
      <alignment wrapText="1"/>
      <protection locked="0"/>
    </xf>
    <xf numFmtId="0" fontId="12" fillId="0" borderId="0" xfId="55" applyFont="1" applyFill="1" applyBorder="1" applyAlignment="1" applyProtection="1">
      <alignment/>
      <protection/>
    </xf>
    <xf numFmtId="14" fontId="14" fillId="0" borderId="0" xfId="55" applyNumberFormat="1" applyFont="1" applyFill="1" applyBorder="1" applyAlignment="1" applyProtection="1">
      <alignment horizontal="center" wrapText="1"/>
      <protection locked="0"/>
    </xf>
    <xf numFmtId="0" fontId="12" fillId="36" borderId="10" xfId="55" applyFont="1" applyFill="1" applyBorder="1" applyAlignment="1" applyProtection="1">
      <alignment/>
      <protection/>
    </xf>
    <xf numFmtId="0" fontId="8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15" fillId="0" borderId="10" xfId="0" applyNumberFormat="1" applyFont="1" applyFill="1" applyBorder="1" applyAlignment="1" applyProtection="1">
      <alignment horizontal="left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9" fontId="82" fillId="0" borderId="11" xfId="0" applyNumberFormat="1" applyFont="1" applyBorder="1" applyAlignment="1">
      <alignment horizontal="center"/>
    </xf>
    <xf numFmtId="9" fontId="83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 wrapText="1"/>
    </xf>
    <xf numFmtId="9" fontId="20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10" fontId="83" fillId="0" borderId="0" xfId="0" applyNumberFormat="1" applyFont="1" applyFill="1" applyBorder="1" applyAlignment="1">
      <alignment horizontal="center" vertical="center" wrapText="1"/>
    </xf>
    <xf numFmtId="3" fontId="84" fillId="34" borderId="12" xfId="0" applyNumberFormat="1" applyFont="1" applyFill="1" applyBorder="1" applyAlignment="1" applyProtection="1">
      <alignment/>
      <protection locked="0"/>
    </xf>
    <xf numFmtId="171" fontId="84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58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8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23" fillId="0" borderId="0" xfId="0" applyFont="1" applyBorder="1" applyAlignment="1">
      <alignment/>
    </xf>
    <xf numFmtId="9" fontId="12" fillId="0" borderId="0" xfId="0" applyNumberFormat="1" applyFont="1" applyFill="1" applyBorder="1" applyAlignment="1">
      <alignment horizontal="center"/>
    </xf>
    <xf numFmtId="0" fontId="82" fillId="0" borderId="12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left" vertical="center"/>
    </xf>
    <xf numFmtId="10" fontId="83" fillId="38" borderId="15" xfId="0" applyNumberFormat="1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3" fontId="83" fillId="34" borderId="16" xfId="0" applyNumberFormat="1" applyFont="1" applyFill="1" applyBorder="1" applyAlignment="1" applyProtection="1">
      <alignment horizontal="right" wrapText="1"/>
      <protection locked="0"/>
    </xf>
    <xf numFmtId="3" fontId="24" fillId="38" borderId="16" xfId="42" applyNumberFormat="1" applyFont="1" applyFill="1" applyBorder="1" applyAlignment="1">
      <alignment horizontal="right"/>
    </xf>
    <xf numFmtId="3" fontId="83" fillId="38" borderId="11" xfId="0" applyNumberFormat="1" applyFont="1" applyFill="1" applyBorder="1" applyAlignment="1">
      <alignment horizontal="right"/>
    </xf>
    <xf numFmtId="0" fontId="82" fillId="0" borderId="1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3" fillId="0" borderId="12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5" fillId="36" borderId="0" xfId="0" applyFont="1" applyFill="1" applyBorder="1" applyAlignment="1">
      <alignment horizontal="left" vertical="center" wrapText="1"/>
    </xf>
    <xf numFmtId="0" fontId="12" fillId="36" borderId="10" xfId="55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0" xfId="55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4" fillId="0" borderId="10" xfId="55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86" fillId="38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8" borderId="12" xfId="58" applyNumberFormat="1" applyFont="1" applyFill="1" applyBorder="1" applyAlignment="1" applyProtection="1">
      <alignment/>
      <protection locked="0"/>
    </xf>
    <xf numFmtId="0" fontId="84" fillId="37" borderId="12" xfId="0" applyFont="1" applyFill="1" applyBorder="1" applyAlignment="1" applyProtection="1">
      <alignment horizontal="left" vertical="center" wrapText="1"/>
      <protection locked="0"/>
    </xf>
    <xf numFmtId="10" fontId="23" fillId="8" borderId="19" xfId="0" applyNumberFormat="1" applyFont="1" applyFill="1" applyBorder="1" applyAlignment="1" applyProtection="1">
      <alignment vertical="center" wrapText="1"/>
      <protection locked="0"/>
    </xf>
    <xf numFmtId="3" fontId="23" fillId="33" borderId="18" xfId="0" applyNumberFormat="1" applyFont="1" applyFill="1" applyBorder="1" applyAlignment="1" applyProtection="1">
      <alignment vertical="center" wrapText="1"/>
      <protection locked="0"/>
    </xf>
    <xf numFmtId="3" fontId="23" fillId="33" borderId="12" xfId="0" applyNumberFormat="1" applyFont="1" applyFill="1" applyBorder="1" applyAlignment="1" applyProtection="1">
      <alignment vertical="center" wrapText="1"/>
      <protection locked="0"/>
    </xf>
    <xf numFmtId="3" fontId="23" fillId="33" borderId="19" xfId="0" applyNumberFormat="1" applyFont="1" applyFill="1" applyBorder="1" applyAlignment="1" applyProtection="1">
      <alignment vertical="center" wrapText="1"/>
      <protection locked="0"/>
    </xf>
    <xf numFmtId="0" fontId="83" fillId="0" borderId="10" xfId="0" applyFont="1" applyFill="1" applyBorder="1" applyAlignment="1" applyProtection="1">
      <alignment horizontal="left" vertical="center" wrapText="1"/>
      <protection locked="0"/>
    </xf>
    <xf numFmtId="3" fontId="23" fillId="34" borderId="12" xfId="0" applyNumberFormat="1" applyFont="1" applyFill="1" applyBorder="1" applyAlignment="1" applyProtection="1">
      <alignment vertical="center" wrapText="1"/>
      <protection locked="0"/>
    </xf>
    <xf numFmtId="3" fontId="23" fillId="34" borderId="19" xfId="0" applyNumberFormat="1" applyFont="1" applyFill="1" applyBorder="1" applyAlignment="1" applyProtection="1">
      <alignment vertical="center" wrapText="1"/>
      <protection locked="0"/>
    </xf>
    <xf numFmtId="3" fontId="23" fillId="34" borderId="13" xfId="0" applyNumberFormat="1" applyFont="1" applyFill="1" applyBorder="1" applyAlignment="1" applyProtection="1">
      <alignment vertical="center" wrapText="1"/>
      <protection locked="0"/>
    </xf>
    <xf numFmtId="3" fontId="23" fillId="34" borderId="22" xfId="0" applyNumberFormat="1" applyFont="1" applyFill="1" applyBorder="1" applyAlignment="1" applyProtection="1">
      <alignment vertical="center" wrapText="1"/>
      <protection locked="0"/>
    </xf>
    <xf numFmtId="3" fontId="23" fillId="33" borderId="23" xfId="0" applyNumberFormat="1" applyFont="1" applyFill="1" applyBorder="1" applyAlignment="1" applyProtection="1">
      <alignment vertical="center" wrapText="1"/>
      <protection locked="0"/>
    </xf>
    <xf numFmtId="0" fontId="86" fillId="37" borderId="18" xfId="0" applyFont="1" applyFill="1" applyBorder="1" applyAlignment="1" applyProtection="1">
      <alignment horizontal="left" vertical="center" wrapText="1"/>
      <protection locked="0"/>
    </xf>
    <xf numFmtId="0" fontId="87" fillId="39" borderId="12" xfId="0" applyFont="1" applyFill="1" applyBorder="1" applyAlignment="1" applyProtection="1">
      <alignment horizontal="center" wrapText="1"/>
      <protection/>
    </xf>
    <xf numFmtId="3" fontId="21" fillId="38" borderId="22" xfId="0" applyNumberFormat="1" applyFont="1" applyFill="1" applyBorder="1" applyAlignment="1" applyProtection="1">
      <alignment vertical="center" wrapText="1"/>
      <protection/>
    </xf>
    <xf numFmtId="3" fontId="21" fillId="38" borderId="18" xfId="0" applyNumberFormat="1" applyFont="1" applyFill="1" applyBorder="1" applyAlignment="1" applyProtection="1">
      <alignment vertical="center" wrapText="1"/>
      <protection/>
    </xf>
    <xf numFmtId="10" fontId="21" fillId="38" borderId="19" xfId="0" applyNumberFormat="1" applyFont="1" applyFill="1" applyBorder="1" applyAlignment="1" applyProtection="1">
      <alignment vertical="center" wrapText="1"/>
      <protection/>
    </xf>
    <xf numFmtId="0" fontId="88" fillId="39" borderId="12" xfId="0" applyFont="1" applyFill="1" applyBorder="1" applyAlignment="1">
      <alignment horizontal="center" vertical="center" wrapText="1"/>
    </xf>
    <xf numFmtId="0" fontId="88" fillId="39" borderId="19" xfId="0" applyFont="1" applyFill="1" applyBorder="1" applyAlignment="1">
      <alignment horizontal="center" vertical="center" wrapText="1"/>
    </xf>
    <xf numFmtId="0" fontId="88" fillId="39" borderId="23" xfId="0" applyFont="1" applyFill="1" applyBorder="1" applyAlignment="1">
      <alignment horizontal="center" vertical="center" wrapText="1"/>
    </xf>
    <xf numFmtId="0" fontId="88" fillId="39" borderId="18" xfId="0" applyFont="1" applyFill="1" applyBorder="1" applyAlignment="1">
      <alignment horizontal="center" vertical="center" wrapText="1"/>
    </xf>
    <xf numFmtId="0" fontId="88" fillId="39" borderId="13" xfId="0" applyFont="1" applyFill="1" applyBorder="1" applyAlignment="1">
      <alignment horizontal="center" vertical="center" wrapText="1"/>
    </xf>
    <xf numFmtId="0" fontId="88" fillId="39" borderId="22" xfId="0" applyFont="1" applyFill="1" applyBorder="1" applyAlignment="1">
      <alignment horizontal="center" vertical="center" wrapText="1"/>
    </xf>
    <xf numFmtId="3" fontId="23" fillId="38" borderId="18" xfId="0" applyNumberFormat="1" applyFont="1" applyFill="1" applyBorder="1" applyAlignment="1" applyProtection="1">
      <alignment vertical="center" wrapText="1"/>
      <protection/>
    </xf>
    <xf numFmtId="10" fontId="89" fillId="0" borderId="24" xfId="0" applyNumberFormat="1" applyFont="1" applyFill="1" applyBorder="1" applyAlignment="1">
      <alignment horizontal="right" vertical="center" wrapText="1"/>
    </xf>
    <xf numFmtId="10" fontId="83" fillId="0" borderId="25" xfId="0" applyNumberFormat="1" applyFont="1" applyFill="1" applyBorder="1" applyAlignment="1">
      <alignment horizontal="right" vertical="center" wrapText="1"/>
    </xf>
    <xf numFmtId="3" fontId="24" fillId="38" borderId="16" xfId="42" applyNumberFormat="1" applyFont="1" applyFill="1" applyBorder="1" applyAlignment="1">
      <alignment horizontal="right" vertical="center"/>
    </xf>
    <xf numFmtId="3" fontId="83" fillId="38" borderId="11" xfId="0" applyNumberFormat="1" applyFont="1" applyFill="1" applyBorder="1" applyAlignment="1">
      <alignment horizontal="right" vertical="center"/>
    </xf>
    <xf numFmtId="3" fontId="83" fillId="4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13" fillId="0" borderId="0" xfId="55" applyFont="1" applyFill="1" applyBorder="1" applyAlignment="1" applyProtection="1">
      <alignment/>
      <protection/>
    </xf>
    <xf numFmtId="14" fontId="14" fillId="0" borderId="0" xfId="55" applyNumberFormat="1" applyFont="1" applyFill="1" applyBorder="1" applyAlignment="1" applyProtection="1">
      <alignment wrapText="1"/>
      <protection/>
    </xf>
    <xf numFmtId="0" fontId="83" fillId="0" borderId="0" xfId="0" applyFont="1" applyAlignment="1" applyProtection="1">
      <alignment/>
      <protection/>
    </xf>
    <xf numFmtId="171" fontId="17" fillId="0" borderId="0" xfId="0" applyNumberFormat="1" applyFont="1" applyFill="1" applyBorder="1" applyAlignment="1" applyProtection="1">
      <alignment horizontal="center" vertical="top"/>
      <protection/>
    </xf>
    <xf numFmtId="14" fontId="14" fillId="0" borderId="0" xfId="55" applyNumberFormat="1" applyFont="1" applyFill="1" applyBorder="1" applyAlignment="1" applyProtection="1">
      <alignment/>
      <protection/>
    </xf>
    <xf numFmtId="3" fontId="22" fillId="34" borderId="12" xfId="0" applyNumberFormat="1" applyFont="1" applyFill="1" applyBorder="1" applyAlignment="1" applyProtection="1">
      <alignment wrapText="1"/>
      <protection locked="0"/>
    </xf>
    <xf numFmtId="3" fontId="22" fillId="40" borderId="12" xfId="0" applyNumberFormat="1" applyFont="1" applyFill="1" applyBorder="1" applyAlignment="1" applyProtection="1">
      <alignment wrapText="1"/>
      <protection locked="0"/>
    </xf>
    <xf numFmtId="14" fontId="22" fillId="32" borderId="12" xfId="0" applyNumberFormat="1" applyFont="1" applyFill="1" applyBorder="1" applyAlignment="1" applyProtection="1">
      <alignment wrapText="1"/>
      <protection locked="0"/>
    </xf>
    <xf numFmtId="0" fontId="90" fillId="0" borderId="0" xfId="0" applyFont="1" applyAlignment="1">
      <alignment/>
    </xf>
    <xf numFmtId="10" fontId="23" fillId="38" borderId="19" xfId="0" applyNumberFormat="1" applyFont="1" applyFill="1" applyBorder="1" applyAlignment="1" applyProtection="1">
      <alignment vertical="center" wrapText="1"/>
      <protection/>
    </xf>
    <xf numFmtId="0" fontId="21" fillId="39" borderId="18" xfId="0" applyFont="1" applyFill="1" applyBorder="1" applyAlignment="1">
      <alignment horizontal="center" vertical="center" wrapText="1"/>
    </xf>
    <xf numFmtId="0" fontId="86" fillId="39" borderId="12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left" vertical="center" wrapText="1"/>
    </xf>
    <xf numFmtId="0" fontId="12" fillId="0" borderId="0" xfId="55" applyFont="1" applyFill="1" applyBorder="1" applyAlignment="1" applyProtection="1">
      <alignment horizontal="left" vertical="center" wrapText="1"/>
      <protection/>
    </xf>
    <xf numFmtId="0" fontId="8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55" applyNumberFormat="1" applyFont="1" applyFill="1" applyBorder="1" applyAlignment="1" applyProtection="1">
      <alignment horizontal="left" vertical="center" wrapText="1"/>
      <protection/>
    </xf>
    <xf numFmtId="0" fontId="12" fillId="0" borderId="26" xfId="55" applyFont="1" applyFill="1" applyBorder="1" applyAlignment="1" applyProtection="1">
      <alignment horizontal="left" vertic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87" fillId="39" borderId="23" xfId="0" applyFont="1" applyFill="1" applyBorder="1" applyAlignment="1" applyProtection="1">
      <alignment horizontal="center" wrapText="1"/>
      <protection/>
    </xf>
    <xf numFmtId="0" fontId="86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/>
    </xf>
    <xf numFmtId="0" fontId="86" fillId="0" borderId="29" xfId="0" applyFont="1" applyBorder="1" applyAlignment="1">
      <alignment wrapText="1"/>
    </xf>
    <xf numFmtId="173" fontId="19" fillId="0" borderId="30" xfId="44" applyNumberFormat="1" applyFont="1" applyFill="1" applyBorder="1" applyAlignment="1">
      <alignment horizontal="center" wrapText="1"/>
    </xf>
    <xf numFmtId="9" fontId="19" fillId="0" borderId="30" xfId="0" applyNumberFormat="1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vertical="center" wrapText="1"/>
    </xf>
    <xf numFmtId="0" fontId="22" fillId="37" borderId="18" xfId="0" applyFont="1" applyFill="1" applyBorder="1" applyAlignment="1" applyProtection="1">
      <alignment wrapText="1"/>
      <protection locked="0"/>
    </xf>
    <xf numFmtId="0" fontId="22" fillId="37" borderId="19" xfId="0" applyFont="1" applyFill="1" applyBorder="1" applyAlignment="1" applyProtection="1">
      <alignment wrapText="1"/>
      <protection locked="0"/>
    </xf>
    <xf numFmtId="0" fontId="22" fillId="37" borderId="32" xfId="0" applyFont="1" applyFill="1" applyBorder="1" applyAlignment="1" applyProtection="1">
      <alignment wrapText="1"/>
      <protection locked="0"/>
    </xf>
    <xf numFmtId="3" fontId="22" fillId="34" borderId="33" xfId="0" applyNumberFormat="1" applyFont="1" applyFill="1" applyBorder="1" applyAlignment="1" applyProtection="1">
      <alignment wrapText="1"/>
      <protection locked="0"/>
    </xf>
    <xf numFmtId="0" fontId="22" fillId="32" borderId="33" xfId="0" applyFont="1" applyFill="1" applyBorder="1" applyAlignment="1" applyProtection="1">
      <alignment wrapText="1"/>
      <protection locked="0"/>
    </xf>
    <xf numFmtId="0" fontId="22" fillId="37" borderId="34" xfId="0" applyFont="1" applyFill="1" applyBorder="1" applyAlignment="1" applyProtection="1">
      <alignment wrapText="1"/>
      <protection locked="0"/>
    </xf>
    <xf numFmtId="9" fontId="19" fillId="0" borderId="31" xfId="0" applyNumberFormat="1" applyFont="1" applyFill="1" applyBorder="1" applyAlignment="1">
      <alignment horizontal="center" wrapText="1"/>
    </xf>
    <xf numFmtId="0" fontId="84" fillId="37" borderId="18" xfId="0" applyFont="1" applyFill="1" applyBorder="1" applyAlignment="1" applyProtection="1">
      <alignment wrapText="1"/>
      <protection locked="0"/>
    </xf>
    <xf numFmtId="10" fontId="84" fillId="8" borderId="19" xfId="58" applyNumberFormat="1" applyFont="1" applyFill="1" applyBorder="1" applyAlignment="1" applyProtection="1">
      <alignment/>
      <protection locked="0"/>
    </xf>
    <xf numFmtId="0" fontId="84" fillId="37" borderId="32" xfId="0" applyFont="1" applyFill="1" applyBorder="1" applyAlignment="1" applyProtection="1">
      <alignment wrapText="1"/>
      <protection locked="0"/>
    </xf>
    <xf numFmtId="3" fontId="84" fillId="34" borderId="33" xfId="0" applyNumberFormat="1" applyFont="1" applyFill="1" applyBorder="1" applyAlignment="1" applyProtection="1">
      <alignment/>
      <protection locked="0"/>
    </xf>
    <xf numFmtId="171" fontId="84" fillId="32" borderId="33" xfId="0" applyNumberFormat="1" applyFont="1" applyFill="1" applyBorder="1" applyAlignment="1" applyProtection="1">
      <alignment horizontal="center" vertical="center"/>
      <protection locked="0"/>
    </xf>
    <xf numFmtId="10" fontId="84" fillId="8" borderId="34" xfId="58" applyNumberFormat="1" applyFont="1" applyFill="1" applyBorder="1" applyAlignment="1" applyProtection="1">
      <alignment/>
      <protection locked="0"/>
    </xf>
    <xf numFmtId="171" fontId="24" fillId="32" borderId="10" xfId="0" applyNumberFormat="1" applyFont="1" applyFill="1" applyBorder="1" applyAlignment="1" applyProtection="1">
      <alignment horizontal="left" vertical="center"/>
      <protection/>
    </xf>
    <xf numFmtId="0" fontId="82" fillId="0" borderId="0" xfId="0" applyFont="1" applyBorder="1" applyAlignment="1">
      <alignment horizontal="left" vertical="center"/>
    </xf>
    <xf numFmtId="173" fontId="19" fillId="0" borderId="17" xfId="44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 vertical="center" wrapText="1"/>
    </xf>
    <xf numFmtId="0" fontId="85" fillId="41" borderId="0" xfId="0" applyFont="1" applyFill="1" applyBorder="1" applyAlignment="1">
      <alignment horizontal="left" vertical="center" wrapText="1"/>
    </xf>
    <xf numFmtId="0" fontId="82" fillId="36" borderId="12" xfId="0" applyFont="1" applyFill="1" applyBorder="1" applyAlignment="1">
      <alignment horizontal="center" vertical="center" wrapText="1"/>
    </xf>
    <xf numFmtId="0" fontId="24" fillId="0" borderId="0" xfId="55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Fill="1" applyBorder="1" applyAlignment="1" applyProtection="1">
      <alignment horizontal="left" vertical="center" wrapText="1"/>
      <protection locked="0"/>
    </xf>
    <xf numFmtId="0" fontId="0" fillId="41" borderId="0" xfId="0" applyFill="1" applyAlignment="1">
      <alignment wrapText="1"/>
    </xf>
    <xf numFmtId="1" fontId="89" fillId="41" borderId="17" xfId="0" applyNumberFormat="1" applyFont="1" applyFill="1" applyBorder="1" applyAlignment="1">
      <alignment horizontal="center" vertical="center" wrapText="1"/>
    </xf>
    <xf numFmtId="10" fontId="83" fillId="41" borderId="0" xfId="0" applyNumberFormat="1" applyFont="1" applyFill="1" applyBorder="1" applyAlignment="1">
      <alignment horizontal="center" vertical="center" wrapText="1"/>
    </xf>
    <xf numFmtId="0" fontId="82" fillId="41" borderId="35" xfId="0" applyFont="1" applyFill="1" applyBorder="1" applyAlignment="1">
      <alignment horizontal="right" vertical="center"/>
    </xf>
    <xf numFmtId="0" fontId="0" fillId="41" borderId="36" xfId="0" applyFill="1" applyBorder="1" applyAlignment="1">
      <alignment horizontal="right"/>
    </xf>
    <xf numFmtId="0" fontId="82" fillId="41" borderId="0" xfId="0" applyFont="1" applyFill="1" applyBorder="1" applyAlignment="1">
      <alignment horizontal="center" vertical="center" wrapText="1"/>
    </xf>
    <xf numFmtId="1" fontId="89" fillId="41" borderId="17" xfId="0" applyNumberFormat="1" applyFont="1" applyFill="1" applyBorder="1" applyAlignment="1">
      <alignment horizontal="right" vertical="center" wrapText="1"/>
    </xf>
    <xf numFmtId="10" fontId="89" fillId="0" borderId="0" xfId="0" applyNumberFormat="1" applyFont="1" applyFill="1" applyBorder="1" applyAlignment="1">
      <alignment horizontal="right" vertical="center" wrapText="1"/>
    </xf>
    <xf numFmtId="10" fontId="89" fillId="41" borderId="0" xfId="0" applyNumberFormat="1" applyFont="1" applyFill="1" applyBorder="1" applyAlignment="1">
      <alignment horizontal="right" vertical="center" wrapText="1"/>
    </xf>
    <xf numFmtId="10" fontId="83" fillId="41" borderId="0" xfId="0" applyNumberFormat="1" applyFont="1" applyFill="1" applyBorder="1" applyAlignment="1">
      <alignment horizontal="right" vertical="center" wrapText="1"/>
    </xf>
    <xf numFmtId="0" fontId="85" fillId="41" borderId="0" xfId="0" applyFont="1" applyFill="1" applyBorder="1" applyAlignment="1">
      <alignment horizontal="right" vertical="center"/>
    </xf>
    <xf numFmtId="0" fontId="0" fillId="41" borderId="0" xfId="0" applyFill="1" applyBorder="1" applyAlignment="1">
      <alignment horizontal="right" vertical="center"/>
    </xf>
    <xf numFmtId="0" fontId="91" fillId="41" borderId="27" xfId="0" applyFont="1" applyFill="1" applyBorder="1" applyAlignment="1">
      <alignment horizontal="center" wrapText="1"/>
    </xf>
    <xf numFmtId="10" fontId="83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4" fillId="0" borderId="37" xfId="55" applyFont="1" applyFill="1" applyBorder="1" applyAlignment="1" applyProtection="1">
      <alignment horizontal="center"/>
      <protection/>
    </xf>
    <xf numFmtId="0" fontId="3" fillId="0" borderId="38" xfId="55" applyFont="1" applyFill="1" applyBorder="1" applyAlignment="1" applyProtection="1">
      <alignment/>
      <protection/>
    </xf>
    <xf numFmtId="0" fontId="3" fillId="0" borderId="39" xfId="55" applyFont="1" applyFill="1" applyBorder="1" applyAlignment="1" applyProtection="1">
      <alignment/>
      <protection/>
    </xf>
    <xf numFmtId="171" fontId="18" fillId="32" borderId="10" xfId="0" applyNumberFormat="1" applyFont="1" applyFill="1" applyBorder="1" applyAlignment="1" applyProtection="1">
      <alignment horizontal="left" vertical="center"/>
      <protection locked="0"/>
    </xf>
    <xf numFmtId="9" fontId="18" fillId="0" borderId="10" xfId="0" applyNumberFormat="1" applyFont="1" applyFill="1" applyBorder="1" applyAlignment="1" applyProtection="1">
      <alignment horizontal="left" vertical="center"/>
      <protection locked="0"/>
    </xf>
    <xf numFmtId="0" fontId="92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/>
    </xf>
    <xf numFmtId="0" fontId="21" fillId="0" borderId="31" xfId="0" applyFont="1" applyFill="1" applyBorder="1" applyAlignment="1">
      <alignment vertical="center" wrapText="1"/>
    </xf>
    <xf numFmtId="0" fontId="79" fillId="0" borderId="18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19" xfId="0" applyFont="1" applyBorder="1" applyAlignment="1">
      <alignment wrapText="1"/>
    </xf>
    <xf numFmtId="0" fontId="79" fillId="0" borderId="34" xfId="0" applyFont="1" applyBorder="1" applyAlignment="1">
      <alignment wrapText="1"/>
    </xf>
    <xf numFmtId="0" fontId="93" fillId="0" borderId="41" xfId="54" applyFont="1" applyFill="1" applyBorder="1" applyAlignment="1">
      <alignment vertical="top"/>
    </xf>
    <xf numFmtId="0" fontId="94" fillId="42" borderId="41" xfId="47" applyFont="1" applyFill="1" applyBorder="1" applyAlignment="1" applyProtection="1">
      <alignment horizontal="center" vertical="top" wrapText="1"/>
      <protection/>
    </xf>
    <xf numFmtId="0" fontId="94" fillId="42" borderId="42" xfId="47" applyFont="1" applyFill="1" applyBorder="1" applyAlignment="1" applyProtection="1">
      <alignment horizontal="center" vertical="top"/>
      <protection/>
    </xf>
    <xf numFmtId="0" fontId="94" fillId="38" borderId="41" xfId="47" applyFont="1" applyFill="1" applyBorder="1" applyAlignment="1">
      <alignment horizontal="center" vertical="top"/>
    </xf>
    <xf numFmtId="0" fontId="94" fillId="38" borderId="42" xfId="47" applyFont="1" applyFill="1" applyBorder="1" applyAlignment="1">
      <alignment horizontal="center" vertical="top"/>
    </xf>
    <xf numFmtId="0" fontId="94" fillId="9" borderId="42" xfId="47" applyFont="1" applyFill="1" applyBorder="1" applyAlignment="1">
      <alignment horizontal="center" vertical="top"/>
    </xf>
    <xf numFmtId="0" fontId="94" fillId="43" borderId="42" xfId="47" applyFont="1" applyFill="1" applyBorder="1" applyAlignment="1">
      <alignment horizontal="left" vertical="top"/>
    </xf>
    <xf numFmtId="0" fontId="55" fillId="44" borderId="0" xfId="54" applyFont="1" applyFill="1" applyBorder="1" applyAlignment="1">
      <alignment horizontal="left" vertical="top"/>
    </xf>
    <xf numFmtId="0" fontId="55" fillId="17" borderId="0" xfId="54" applyFont="1" applyFill="1" applyBorder="1" applyAlignment="1">
      <alignment horizontal="left" vertical="top"/>
    </xf>
    <xf numFmtId="0" fontId="95" fillId="31" borderId="0" xfId="54" applyFont="1" applyBorder="1" applyAlignment="1">
      <alignment horizontal="left" vertical="top"/>
    </xf>
    <xf numFmtId="0" fontId="96" fillId="31" borderId="0" xfId="54" applyFont="1" applyBorder="1" applyAlignment="1">
      <alignment horizontal="left" vertical="top"/>
    </xf>
    <xf numFmtId="0" fontId="93" fillId="31" borderId="22" xfId="54" applyFont="1" applyBorder="1" applyAlignment="1">
      <alignment vertical="top"/>
    </xf>
    <xf numFmtId="0" fontId="93" fillId="31" borderId="12" xfId="54" applyFont="1" applyBorder="1" applyAlignment="1" applyProtection="1">
      <alignment horizontal="left" vertical="top"/>
      <protection hidden="1"/>
    </xf>
    <xf numFmtId="0" fontId="93" fillId="31" borderId="22" xfId="54" applyFont="1" applyBorder="1" applyAlignment="1" applyProtection="1">
      <alignment vertical="top"/>
      <protection hidden="1"/>
    </xf>
    <xf numFmtId="0" fontId="93" fillId="31" borderId="22" xfId="54" applyFont="1" applyBorder="1" applyAlignment="1">
      <alignment horizontal="left" vertical="top"/>
    </xf>
    <xf numFmtId="0" fontId="93" fillId="31" borderId="12" xfId="54" applyFont="1" applyBorder="1" applyAlignment="1">
      <alignment horizontal="left" vertical="top"/>
    </xf>
    <xf numFmtId="0" fontId="93" fillId="31" borderId="43" xfId="54" applyFont="1" applyBorder="1" applyAlignment="1">
      <alignment horizontal="left" vertical="top"/>
    </xf>
    <xf numFmtId="0" fontId="93" fillId="31" borderId="41" xfId="54" applyFont="1" applyBorder="1" applyAlignment="1">
      <alignment vertical="top"/>
    </xf>
    <xf numFmtId="0" fontId="95" fillId="31" borderId="42" xfId="54" applyFont="1" applyBorder="1" applyAlignment="1">
      <alignment vertical="top"/>
    </xf>
    <xf numFmtId="0" fontId="95" fillId="31" borderId="41" xfId="54" applyFont="1" applyBorder="1" applyAlignment="1">
      <alignment horizontal="center" vertical="top"/>
    </xf>
    <xf numFmtId="0" fontId="97" fillId="38" borderId="41" xfId="47" applyNumberFormat="1" applyFont="1" applyFill="1" applyBorder="1" applyAlignment="1">
      <alignment horizontal="left" vertical="top" wrapText="1"/>
    </xf>
    <xf numFmtId="0" fontId="95" fillId="31" borderId="42" xfId="54" applyFont="1" applyBorder="1" applyAlignment="1">
      <alignment horizontal="center" vertical="top"/>
    </xf>
    <xf numFmtId="0" fontId="95" fillId="31" borderId="42" xfId="54" applyFont="1" applyBorder="1" applyAlignment="1">
      <alignment horizontal="left" vertical="top"/>
    </xf>
    <xf numFmtId="0" fontId="93" fillId="31" borderId="41" xfId="54" applyFont="1" applyBorder="1" applyAlignment="1">
      <alignment horizontal="left" vertical="top"/>
    </xf>
    <xf numFmtId="0" fontId="95" fillId="31" borderId="12" xfId="54" applyFont="1" applyBorder="1" applyAlignment="1">
      <alignment vertical="top"/>
    </xf>
    <xf numFmtId="0" fontId="95" fillId="31" borderId="22" xfId="54" applyFont="1" applyBorder="1" applyAlignment="1">
      <alignment horizontal="center" vertical="top"/>
    </xf>
    <xf numFmtId="171" fontId="97" fillId="9" borderId="22" xfId="47" applyNumberFormat="1" applyFont="1" applyFill="1" applyBorder="1" applyAlignment="1">
      <alignment horizontal="left" vertical="top" wrapText="1"/>
    </xf>
    <xf numFmtId="171" fontId="94" fillId="43" borderId="12" xfId="47" applyNumberFormat="1" applyFont="1" applyFill="1" applyBorder="1" applyAlignment="1">
      <alignment horizontal="center" vertical="top"/>
    </xf>
    <xf numFmtId="0" fontId="55" fillId="44" borderId="12" xfId="54" applyFont="1" applyFill="1" applyBorder="1" applyAlignment="1">
      <alignment horizontal="left" vertical="top"/>
    </xf>
    <xf numFmtId="0" fontId="59" fillId="17" borderId="12" xfId="54" applyFont="1" applyFill="1" applyBorder="1" applyAlignment="1">
      <alignment horizontal="left" vertical="top"/>
    </xf>
    <xf numFmtId="0" fontId="95" fillId="31" borderId="12" xfId="54" applyFont="1" applyBorder="1" applyAlignment="1">
      <alignment horizontal="left" vertical="top"/>
    </xf>
    <xf numFmtId="0" fontId="95" fillId="31" borderId="43" xfId="54" applyFont="1" applyBorder="1" applyAlignment="1">
      <alignment horizontal="left" vertical="top"/>
    </xf>
    <xf numFmtId="0" fontId="96" fillId="31" borderId="43" xfId="54" applyFont="1" applyBorder="1" applyAlignment="1">
      <alignment horizontal="left" vertical="top"/>
    </xf>
    <xf numFmtId="0" fontId="94" fillId="29" borderId="42" xfId="47" applyFont="1" applyBorder="1" applyAlignment="1" applyProtection="1">
      <alignment horizontal="center" vertical="top"/>
      <protection/>
    </xf>
    <xf numFmtId="0" fontId="96" fillId="31" borderId="41" xfId="54" applyFont="1" applyBorder="1" applyAlignment="1">
      <alignment vertical="top"/>
    </xf>
    <xf numFmtId="0" fontId="98" fillId="42" borderId="41" xfId="47" applyFont="1" applyFill="1" applyBorder="1" applyAlignment="1" applyProtection="1">
      <alignment horizontal="center" vertical="top" wrapText="1"/>
      <protection/>
    </xf>
    <xf numFmtId="0" fontId="98" fillId="42" borderId="41" xfId="47" applyFont="1" applyFill="1" applyBorder="1" applyAlignment="1" applyProtection="1">
      <alignment horizontal="center" vertical="top"/>
      <protection/>
    </xf>
    <xf numFmtId="0" fontId="98" fillId="38" borderId="42" xfId="47" applyNumberFormat="1" applyFont="1" applyFill="1" applyBorder="1" applyAlignment="1">
      <alignment horizontal="left" vertical="top"/>
    </xf>
    <xf numFmtId="0" fontId="98" fillId="9" borderId="42" xfId="47" applyFont="1" applyFill="1" applyBorder="1" applyAlignment="1">
      <alignment horizontal="center" vertical="top"/>
    </xf>
    <xf numFmtId="0" fontId="98" fillId="43" borderId="42" xfId="47" applyFont="1" applyFill="1" applyBorder="1" applyAlignment="1">
      <alignment horizontal="left" vertical="top"/>
    </xf>
    <xf numFmtId="0" fontId="61" fillId="44" borderId="0" xfId="54" applyFont="1" applyFill="1" applyBorder="1" applyAlignment="1">
      <alignment horizontal="left" vertical="top"/>
    </xf>
    <xf numFmtId="0" fontId="61" fillId="17" borderId="0" xfId="54" applyFont="1" applyFill="1" applyBorder="1" applyAlignment="1">
      <alignment horizontal="left" vertical="top"/>
    </xf>
    <xf numFmtId="0" fontId="95" fillId="31" borderId="41" xfId="54" applyFont="1" applyBorder="1" applyAlignment="1">
      <alignment vertical="top"/>
    </xf>
    <xf numFmtId="0" fontId="95" fillId="31" borderId="0" xfId="54" applyFont="1" applyBorder="1" applyAlignment="1" applyProtection="1">
      <alignment horizontal="left" vertical="top"/>
      <protection hidden="1"/>
    </xf>
    <xf numFmtId="0" fontId="95" fillId="31" borderId="41" xfId="54" applyFont="1" applyBorder="1" applyAlignment="1">
      <alignment horizontal="left" vertical="top"/>
    </xf>
    <xf numFmtId="0" fontId="96" fillId="31" borderId="0" xfId="54" applyFont="1" applyAlignment="1">
      <alignment vertical="top"/>
    </xf>
    <xf numFmtId="0" fontId="96" fillId="45" borderId="0" xfId="54" applyFont="1" applyFill="1" applyAlignment="1">
      <alignment horizontal="center" vertical="top"/>
    </xf>
    <xf numFmtId="0" fontId="96" fillId="31" borderId="0" xfId="54" applyFont="1" applyAlignment="1">
      <alignment horizontal="center" vertical="top"/>
    </xf>
    <xf numFmtId="0" fontId="96" fillId="31" borderId="41" xfId="54" applyFont="1" applyBorder="1" applyAlignment="1">
      <alignment horizontal="center" vertical="top"/>
    </xf>
    <xf numFmtId="0" fontId="96" fillId="31" borderId="42" xfId="54" applyFont="1" applyBorder="1" applyAlignment="1">
      <alignment horizontal="center" vertical="top"/>
    </xf>
    <xf numFmtId="0" fontId="96" fillId="31" borderId="42" xfId="54" applyNumberFormat="1" applyFont="1" applyBorder="1" applyAlignment="1">
      <alignment horizontal="left" vertical="top"/>
    </xf>
    <xf numFmtId="0" fontId="96" fillId="31" borderId="42" xfId="54" applyFont="1" applyBorder="1" applyAlignment="1">
      <alignment horizontal="left" vertical="top"/>
    </xf>
    <xf numFmtId="49" fontId="68" fillId="28" borderId="2" xfId="41" applyNumberFormat="1" applyAlignment="1">
      <alignment horizontal="center"/>
    </xf>
    <xf numFmtId="49" fontId="68" fillId="28" borderId="2" xfId="41" applyNumberFormat="1" applyAlignment="1">
      <alignment horizontal="center" wrapText="1"/>
    </xf>
    <xf numFmtId="49" fontId="68" fillId="28" borderId="2" xfId="41" applyNumberFormat="1" applyAlignment="1">
      <alignment horizontal="center" vertical="center" wrapText="1"/>
    </xf>
    <xf numFmtId="0" fontId="82" fillId="41" borderId="0" xfId="0" applyFont="1" applyFill="1" applyBorder="1" applyAlignment="1">
      <alignment horizontal="left" vertical="center"/>
    </xf>
    <xf numFmtId="0" fontId="93" fillId="31" borderId="0" xfId="54" applyFont="1" applyBorder="1" applyAlignment="1" applyProtection="1">
      <alignment horizontal="left" vertical="top"/>
      <protection hidden="1"/>
    </xf>
    <xf numFmtId="0" fontId="93" fillId="31" borderId="0" xfId="54" applyFont="1" applyBorder="1" applyAlignment="1" applyProtection="1">
      <alignment horizontal="center" vertical="top"/>
      <protection hidden="1"/>
    </xf>
    <xf numFmtId="0" fontId="99" fillId="26" borderId="41" xfId="39" applyFont="1" applyBorder="1" applyAlignment="1">
      <alignment vertical="top"/>
    </xf>
    <xf numFmtId="0" fontId="98" fillId="29" borderId="0" xfId="47" applyFont="1" applyBorder="1" applyAlignment="1" applyProtection="1">
      <alignment horizontal="center" vertical="top"/>
      <protection/>
    </xf>
    <xf numFmtId="0" fontId="0" fillId="41" borderId="27" xfId="0" applyFill="1" applyBorder="1" applyAlignment="1">
      <alignment wrapText="1"/>
    </xf>
    <xf numFmtId="0" fontId="82" fillId="41" borderId="27" xfId="0" applyFont="1" applyFill="1" applyBorder="1" applyAlignment="1">
      <alignment horizontal="left" vertical="center" wrapText="1"/>
    </xf>
    <xf numFmtId="10" fontId="83" fillId="41" borderId="27" xfId="0" applyNumberFormat="1" applyFont="1" applyFill="1" applyBorder="1" applyAlignment="1">
      <alignment horizontal="right" vertical="center" wrapText="1"/>
    </xf>
    <xf numFmtId="10" fontId="83" fillId="41" borderId="27" xfId="0" applyNumberFormat="1" applyFont="1" applyFill="1" applyBorder="1" applyAlignment="1">
      <alignment horizontal="center" vertical="center" wrapText="1"/>
    </xf>
    <xf numFmtId="0" fontId="99" fillId="26" borderId="22" xfId="39" applyFont="1" applyBorder="1" applyAlignment="1">
      <alignment vertical="top"/>
    </xf>
    <xf numFmtId="0" fontId="98" fillId="42" borderId="22" xfId="47" applyFont="1" applyFill="1" applyBorder="1" applyAlignment="1" applyProtection="1">
      <alignment horizontal="center" vertical="top"/>
      <protection/>
    </xf>
    <xf numFmtId="0" fontId="98" fillId="38" borderId="12" xfId="47" applyNumberFormat="1" applyFont="1" applyFill="1" applyBorder="1" applyAlignment="1">
      <alignment horizontal="left" vertical="top"/>
    </xf>
    <xf numFmtId="0" fontId="98" fillId="9" borderId="12" xfId="47" applyFont="1" applyFill="1" applyBorder="1" applyAlignment="1">
      <alignment horizontal="center" vertical="top"/>
    </xf>
    <xf numFmtId="0" fontId="98" fillId="43" borderId="12" xfId="47" applyFont="1" applyFill="1" applyBorder="1" applyAlignment="1">
      <alignment horizontal="left" vertical="top"/>
    </xf>
    <xf numFmtId="0" fontId="61" fillId="44" borderId="43" xfId="54" applyFont="1" applyFill="1" applyBorder="1" applyAlignment="1">
      <alignment horizontal="left" vertical="top"/>
    </xf>
    <xf numFmtId="0" fontId="61" fillId="17" borderId="43" xfId="54" applyFont="1" applyFill="1" applyBorder="1" applyAlignment="1">
      <alignment horizontal="left" vertical="top"/>
    </xf>
    <xf numFmtId="0" fontId="95" fillId="31" borderId="22" xfId="54" applyFont="1" applyBorder="1" applyAlignment="1">
      <alignment vertical="top"/>
    </xf>
    <xf numFmtId="0" fontId="95" fillId="31" borderId="22" xfId="54" applyFont="1" applyBorder="1" applyAlignment="1">
      <alignment horizontal="left" vertical="top"/>
    </xf>
    <xf numFmtId="0" fontId="96" fillId="31" borderId="22" xfId="54" applyFont="1" applyBorder="1" applyAlignment="1">
      <alignment vertical="top"/>
    </xf>
    <xf numFmtId="0" fontId="96" fillId="31" borderId="22" xfId="54" applyFont="1" applyBorder="1" applyAlignment="1">
      <alignment horizontal="center" vertical="top"/>
    </xf>
    <xf numFmtId="0" fontId="96" fillId="31" borderId="12" xfId="54" applyFont="1" applyBorder="1" applyAlignment="1">
      <alignment horizontal="center" vertical="top"/>
    </xf>
    <xf numFmtId="0" fontId="96" fillId="31" borderId="12" xfId="54" applyNumberFormat="1" applyFont="1" applyBorder="1" applyAlignment="1">
      <alignment horizontal="left" vertical="top"/>
    </xf>
    <xf numFmtId="0" fontId="96" fillId="31" borderId="12" xfId="54" applyFont="1" applyBorder="1" applyAlignment="1">
      <alignment horizontal="left" vertical="top"/>
    </xf>
    <xf numFmtId="0" fontId="99" fillId="26" borderId="44" xfId="39" applyFont="1" applyBorder="1" applyAlignment="1">
      <alignment vertical="top"/>
    </xf>
    <xf numFmtId="0" fontId="98" fillId="42" borderId="44" xfId="47" applyFont="1" applyFill="1" applyBorder="1" applyAlignment="1" applyProtection="1">
      <alignment horizontal="center" vertical="top"/>
      <protection/>
    </xf>
    <xf numFmtId="0" fontId="98" fillId="38" borderId="17" xfId="47" applyNumberFormat="1" applyFont="1" applyFill="1" applyBorder="1" applyAlignment="1">
      <alignment horizontal="left" vertical="top"/>
    </xf>
    <xf numFmtId="0" fontId="98" fillId="9" borderId="17" xfId="47" applyFont="1" applyFill="1" applyBorder="1" applyAlignment="1">
      <alignment horizontal="center" vertical="top"/>
    </xf>
    <xf numFmtId="0" fontId="98" fillId="43" borderId="17" xfId="47" applyFont="1" applyFill="1" applyBorder="1" applyAlignment="1">
      <alignment horizontal="left" vertical="top"/>
    </xf>
    <xf numFmtId="0" fontId="96" fillId="31" borderId="27" xfId="54" applyFont="1" applyBorder="1" applyAlignment="1">
      <alignment horizontal="left" vertical="top"/>
    </xf>
    <xf numFmtId="0" fontId="76" fillId="31" borderId="22" xfId="54" applyBorder="1" applyAlignment="1">
      <alignment vertical="top"/>
    </xf>
    <xf numFmtId="0" fontId="76" fillId="31" borderId="22" xfId="54" applyBorder="1" applyAlignment="1">
      <alignment horizontal="left" vertical="top"/>
    </xf>
    <xf numFmtId="0" fontId="76" fillId="31" borderId="43" xfId="54" applyBorder="1" applyAlignment="1">
      <alignment horizontal="left" vertical="top"/>
    </xf>
    <xf numFmtId="0" fontId="76" fillId="31" borderId="22" xfId="54" applyBorder="1" applyAlignment="1">
      <alignment horizontal="center" vertical="top"/>
    </xf>
    <xf numFmtId="0" fontId="76" fillId="31" borderId="12" xfId="54" applyBorder="1" applyAlignment="1">
      <alignment horizontal="center" vertical="top"/>
    </xf>
    <xf numFmtId="0" fontId="76" fillId="31" borderId="12" xfId="54" applyNumberFormat="1" applyBorder="1" applyAlignment="1">
      <alignment horizontal="left" vertical="top"/>
    </xf>
    <xf numFmtId="0" fontId="76" fillId="31" borderId="12" xfId="54" applyBorder="1" applyAlignment="1">
      <alignment horizontal="left" vertical="top"/>
    </xf>
    <xf numFmtId="0" fontId="98" fillId="29" borderId="17" xfId="47" applyFont="1" applyBorder="1" applyAlignment="1" applyProtection="1">
      <alignment horizontal="center" vertical="top"/>
      <protection/>
    </xf>
    <xf numFmtId="0" fontId="76" fillId="31" borderId="12" xfId="54" applyBorder="1" applyAlignment="1" applyProtection="1">
      <alignment horizontal="center"/>
      <protection/>
    </xf>
    <xf numFmtId="0" fontId="98" fillId="42" borderId="17" xfId="47" applyFont="1" applyFill="1" applyBorder="1" applyAlignment="1" applyProtection="1">
      <alignment horizontal="center" vertical="top" wrapText="1"/>
      <protection/>
    </xf>
    <xf numFmtId="0" fontId="61" fillId="44" borderId="17" xfId="54" applyFont="1" applyFill="1" applyBorder="1" applyAlignment="1">
      <alignment horizontal="left" vertical="top"/>
    </xf>
    <xf numFmtId="0" fontId="61" fillId="17" borderId="44" xfId="54" applyFont="1" applyFill="1" applyBorder="1" applyAlignment="1">
      <alignment horizontal="left" vertical="top"/>
    </xf>
    <xf numFmtId="0" fontId="61" fillId="17" borderId="17" xfId="54" applyFont="1" applyFill="1" applyBorder="1" applyAlignment="1">
      <alignment horizontal="left" vertical="top"/>
    </xf>
    <xf numFmtId="0" fontId="96" fillId="31" borderId="17" xfId="54" applyFont="1" applyBorder="1" applyAlignment="1">
      <alignment horizontal="left" vertical="top"/>
    </xf>
    <xf numFmtId="0" fontId="98" fillId="29" borderId="44" xfId="47" applyFont="1" applyBorder="1" applyAlignment="1" applyProtection="1">
      <alignment horizontal="center" vertical="top"/>
      <protection/>
    </xf>
    <xf numFmtId="0" fontId="76" fillId="31" borderId="22" xfId="54" applyBorder="1" applyAlignment="1" applyProtection="1">
      <alignment horizontal="center" vertical="top"/>
      <protection hidden="1"/>
    </xf>
    <xf numFmtId="0" fontId="12" fillId="36" borderId="45" xfId="55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>
      <alignment horizontal="center" vertical="top" wrapText="1"/>
    </xf>
    <xf numFmtId="0" fontId="21" fillId="36" borderId="22" xfId="0" applyFont="1" applyFill="1" applyBorder="1" applyAlignment="1">
      <alignment horizontal="left" vertical="center" wrapText="1"/>
    </xf>
    <xf numFmtId="0" fontId="86" fillId="37" borderId="22" xfId="0" applyFont="1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0" fontId="0" fillId="41" borderId="41" xfId="0" applyFill="1" applyBorder="1" applyAlignment="1">
      <alignment wrapText="1"/>
    </xf>
    <xf numFmtId="0" fontId="2" fillId="0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top"/>
    </xf>
    <xf numFmtId="0" fontId="2" fillId="0" borderId="41" xfId="0" applyFont="1" applyBorder="1" applyAlignment="1">
      <alignment wrapText="1"/>
    </xf>
    <xf numFmtId="0" fontId="17" fillId="32" borderId="10" xfId="0" applyNumberFormat="1" applyFont="1" applyFill="1" applyBorder="1" applyAlignment="1" applyProtection="1">
      <alignment horizontal="left" vertical="center"/>
      <protection/>
    </xf>
    <xf numFmtId="14" fontId="17" fillId="32" borderId="10" xfId="0" applyNumberFormat="1" applyFont="1" applyFill="1" applyBorder="1" applyAlignment="1" applyProtection="1">
      <alignment horizontal="left" vertical="center"/>
      <protection/>
    </xf>
    <xf numFmtId="0" fontId="98" fillId="29" borderId="12" xfId="47" applyFont="1" applyBorder="1" applyAlignment="1" applyProtection="1">
      <alignment horizontal="center" vertical="top"/>
      <protection/>
    </xf>
    <xf numFmtId="0" fontId="96" fillId="31" borderId="12" xfId="54" applyFont="1" applyBorder="1" applyAlignment="1">
      <alignment vertical="top"/>
    </xf>
    <xf numFmtId="0" fontId="96" fillId="45" borderId="12" xfId="54" applyFont="1" applyFill="1" applyBorder="1" applyAlignment="1">
      <alignment horizontal="center" vertical="top"/>
    </xf>
    <xf numFmtId="0" fontId="98" fillId="42" borderId="12" xfId="47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/>
      <protection/>
    </xf>
    <xf numFmtId="0" fontId="17" fillId="32" borderId="10" xfId="0" applyNumberFormat="1" applyFont="1" applyFill="1" applyBorder="1" applyAlignment="1" applyProtection="1">
      <alignment horizontal="left" vertical="center" wrapText="1"/>
      <protection/>
    </xf>
    <xf numFmtId="14" fontId="17" fillId="32" borderId="10" xfId="0" applyNumberFormat="1" applyFont="1" applyFill="1" applyBorder="1" applyAlignment="1" applyProtection="1">
      <alignment horizontal="left" vertical="center" wrapText="1"/>
      <protection/>
    </xf>
    <xf numFmtId="0" fontId="83" fillId="36" borderId="12" xfId="0" applyFont="1" applyFill="1" applyBorder="1" applyAlignment="1">
      <alignment horizontal="left" vertical="center"/>
    </xf>
    <xf numFmtId="0" fontId="0" fillId="0" borderId="27" xfId="0" applyBorder="1" applyAlignment="1">
      <alignment wrapText="1"/>
    </xf>
    <xf numFmtId="0" fontId="0" fillId="36" borderId="43" xfId="0" applyFill="1" applyBorder="1" applyAlignment="1">
      <alignment horizontal="left"/>
    </xf>
    <xf numFmtId="49" fontId="1" fillId="0" borderId="41" xfId="0" applyNumberFormat="1" applyFont="1" applyBorder="1" applyAlignment="1">
      <alignment horizontal="center" wrapText="1"/>
    </xf>
    <xf numFmtId="49" fontId="21" fillId="39" borderId="22" xfId="0" applyNumberFormat="1" applyFont="1" applyFill="1" applyBorder="1" applyAlignment="1">
      <alignment horizontal="center" vertical="center" wrapText="1"/>
    </xf>
    <xf numFmtId="49" fontId="86" fillId="39" borderId="12" xfId="0" applyNumberFormat="1" applyFont="1" applyFill="1" applyBorder="1" applyAlignment="1">
      <alignment horizontal="center" vertical="center" wrapText="1"/>
    </xf>
    <xf numFmtId="49" fontId="87" fillId="39" borderId="12" xfId="0" applyNumberFormat="1" applyFont="1" applyFill="1" applyBorder="1" applyAlignment="1" applyProtection="1">
      <alignment horizontal="center" wrapText="1"/>
      <protection/>
    </xf>
    <xf numFmtId="49" fontId="87" fillId="39" borderId="23" xfId="0" applyNumberFormat="1" applyFont="1" applyFill="1" applyBorder="1" applyAlignment="1" applyProtection="1">
      <alignment horizontal="center" wrapText="1"/>
      <protection/>
    </xf>
    <xf numFmtId="49" fontId="88" fillId="39" borderId="22" xfId="0" applyNumberFormat="1" applyFont="1" applyFill="1" applyBorder="1" applyAlignment="1">
      <alignment horizontal="center" vertical="center" wrapText="1"/>
    </xf>
    <xf numFmtId="49" fontId="88" fillId="39" borderId="12" xfId="0" applyNumberFormat="1" applyFont="1" applyFill="1" applyBorder="1" applyAlignment="1">
      <alignment horizontal="center" vertical="center" wrapText="1"/>
    </xf>
    <xf numFmtId="49" fontId="88" fillId="39" borderId="19" xfId="0" applyNumberFormat="1" applyFont="1" applyFill="1" applyBorder="1" applyAlignment="1">
      <alignment horizontal="center" vertical="center" wrapText="1"/>
    </xf>
    <xf numFmtId="49" fontId="88" fillId="39" borderId="23" xfId="0" applyNumberFormat="1" applyFont="1" applyFill="1" applyBorder="1" applyAlignment="1">
      <alignment horizontal="center" vertical="center" wrapText="1"/>
    </xf>
    <xf numFmtId="49" fontId="88" fillId="39" borderId="18" xfId="0" applyNumberFormat="1" applyFont="1" applyFill="1" applyBorder="1" applyAlignment="1">
      <alignment horizontal="center" vertical="center" wrapText="1"/>
    </xf>
    <xf numFmtId="49" fontId="88" fillId="39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68" fillId="28" borderId="2" xfId="41" applyNumberFormat="1" applyAlignment="1">
      <alignment horizontal="center" vertical="top"/>
    </xf>
    <xf numFmtId="49" fontId="68" fillId="28" borderId="2" xfId="41" applyNumberFormat="1" applyAlignment="1">
      <alignment horizontal="center" vertical="top" wrapText="1"/>
    </xf>
    <xf numFmtId="0" fontId="83" fillId="41" borderId="12" xfId="0" applyFont="1" applyFill="1" applyBorder="1" applyAlignment="1">
      <alignment horizontal="right" vertical="center"/>
    </xf>
    <xf numFmtId="0" fontId="82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wrapText="1"/>
    </xf>
    <xf numFmtId="0" fontId="94" fillId="29" borderId="41" xfId="47" applyFont="1" applyBorder="1" applyAlignment="1" applyProtection="1">
      <alignment horizontal="center" vertical="top"/>
      <protection/>
    </xf>
    <xf numFmtId="0" fontId="68" fillId="28" borderId="2" xfId="41" applyAlignment="1">
      <alignment wrapText="1"/>
    </xf>
    <xf numFmtId="173" fontId="68" fillId="28" borderId="2" xfId="41" applyNumberFormat="1" applyAlignment="1">
      <alignment horizontal="center" wrapText="1"/>
    </xf>
    <xf numFmtId="9" fontId="68" fillId="28" borderId="2" xfId="41" applyNumberFormat="1" applyAlignment="1">
      <alignment horizontal="center" wrapText="1"/>
    </xf>
    <xf numFmtId="0" fontId="68" fillId="28" borderId="2" xfId="41" applyAlignment="1">
      <alignment horizontal="center" vertical="center" wrapText="1"/>
    </xf>
    <xf numFmtId="1" fontId="89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 applyProtection="1">
      <alignment horizontal="right"/>
      <protection/>
    </xf>
    <xf numFmtId="0" fontId="68" fillId="28" borderId="2" xfId="41" applyAlignment="1">
      <alignment horizontal="center" vertical="top" wrapText="1"/>
    </xf>
    <xf numFmtId="0" fontId="26" fillId="0" borderId="0" xfId="55" applyFont="1" applyFill="1" applyBorder="1" applyAlignment="1" applyProtection="1">
      <alignment wrapText="1"/>
      <protection/>
    </xf>
    <xf numFmtId="0" fontId="13" fillId="0" borderId="0" xfId="55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27" fillId="0" borderId="0" xfId="55" applyNumberFormat="1" applyFont="1" applyFill="1" applyBorder="1" applyAlignment="1" applyProtection="1">
      <alignment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49" fontId="68" fillId="41" borderId="0" xfId="41" applyNumberFormat="1" applyFill="1" applyBorder="1" applyAlignment="1" applyProtection="1">
      <alignment horizontal="center" vertical="center" wrapText="1"/>
      <protection/>
    </xf>
    <xf numFmtId="0" fontId="12" fillId="36" borderId="46" xfId="55" applyFont="1" applyFill="1" applyBorder="1" applyAlignment="1" applyProtection="1">
      <alignment horizontal="left" vertical="center" wrapText="1"/>
      <protection/>
    </xf>
    <xf numFmtId="0" fontId="12" fillId="0" borderId="47" xfId="55" applyNumberFormat="1" applyFont="1" applyFill="1" applyBorder="1" applyAlignment="1" applyProtection="1">
      <alignment horizontal="left" vertical="center" wrapText="1"/>
      <protection/>
    </xf>
    <xf numFmtId="0" fontId="82" fillId="0" borderId="47" xfId="0" applyNumberFormat="1" applyFont="1" applyFill="1" applyBorder="1" applyAlignment="1" applyProtection="1">
      <alignment horizontal="left" vertical="center" wrapText="1"/>
      <protection/>
    </xf>
    <xf numFmtId="0" fontId="91" fillId="40" borderId="12" xfId="0" applyFont="1" applyFill="1" applyBorder="1" applyAlignment="1" applyProtection="1">
      <alignment horizontal="center" wrapText="1"/>
      <protection locked="0"/>
    </xf>
    <xf numFmtId="0" fontId="86" fillId="46" borderId="22" xfId="0" applyFont="1" applyFill="1" applyBorder="1" applyAlignment="1" applyProtection="1">
      <alignment horizontal="left" vertical="center" wrapText="1"/>
      <protection/>
    </xf>
    <xf numFmtId="0" fontId="86" fillId="46" borderId="18" xfId="0" applyFont="1" applyFill="1" applyBorder="1" applyAlignment="1" applyProtection="1">
      <alignment horizontal="left" vertical="center" wrapText="1"/>
      <protection/>
    </xf>
    <xf numFmtId="14" fontId="14" fillId="0" borderId="0" xfId="55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/>
    </xf>
    <xf numFmtId="0" fontId="82" fillId="36" borderId="13" xfId="0" applyFont="1" applyFill="1" applyBorder="1" applyAlignment="1">
      <alignment horizontal="right" vertical="center"/>
    </xf>
    <xf numFmtId="0" fontId="0" fillId="0" borderId="22" xfId="0" applyBorder="1" applyAlignment="1">
      <alignment horizontal="right"/>
    </xf>
    <xf numFmtId="14" fontId="14" fillId="0" borderId="0" xfId="55" applyNumberFormat="1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 horizontal="center"/>
    </xf>
    <xf numFmtId="0" fontId="12" fillId="0" borderId="48" xfId="55" applyNumberFormat="1" applyFont="1" applyFill="1" applyBorder="1" applyAlignment="1" applyProtection="1">
      <alignment horizontal="left" vertical="center" wrapText="1"/>
      <protection locked="0"/>
    </xf>
    <xf numFmtId="0" fontId="82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4" fillId="36" borderId="50" xfId="0" applyFont="1" applyFill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wrapText="1"/>
    </xf>
    <xf numFmtId="0" fontId="84" fillId="0" borderId="4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0" fillId="0" borderId="0" xfId="0" applyFont="1" applyBorder="1" applyAlignment="1">
      <alignment horizont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top"/>
    </xf>
    <xf numFmtId="0" fontId="84" fillId="0" borderId="47" xfId="0" applyFont="1" applyFill="1" applyBorder="1" applyAlignment="1">
      <alignment horizontal="center"/>
    </xf>
    <xf numFmtId="0" fontId="84" fillId="0" borderId="58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 vertical="top" wrapText="1"/>
    </xf>
    <xf numFmtId="0" fontId="84" fillId="0" borderId="5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on\sh_bsr\AUTO-RETURNS\FINREP-XLS\2010_12\BARCLAYS\2010_12_BARCLAYS_0__FINREP-XLS_24022011_1202_35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structions"/>
      <sheetName val="Table 1.1"/>
      <sheetName val="Table 1.2"/>
      <sheetName val="Table 1.3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Table 11."/>
      <sheetName val="Table 12."/>
      <sheetName val="Table 13."/>
      <sheetName val="Table 14."/>
      <sheetName val="Table 15."/>
      <sheetName val="Table 16."/>
      <sheetName val="Table 17."/>
      <sheetName val="Table 18."/>
      <sheetName val="Table 19."/>
      <sheetName val="Table 20."/>
      <sheetName val="Table 21."/>
      <sheetName val="Table 22."/>
      <sheetName val="Table 23."/>
      <sheetName val="Table 24."/>
      <sheetName val="Table 25."/>
    </sheetNames>
    <sheetDataSet>
      <sheetData sheetId="0">
        <row r="6">
          <cell r="AA6" t="str">
            <v>Solo</v>
          </cell>
        </row>
        <row r="7">
          <cell r="AA7" t="str">
            <v>Consolidated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C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0.9921875" style="0" customWidth="1"/>
    <col min="2" max="2" width="2.7109375" style="0" bestFit="1" customWidth="1"/>
    <col min="3" max="3" width="63.8515625" style="0" customWidth="1"/>
  </cols>
  <sheetData>
    <row r="2" ht="15">
      <c r="C2" s="8" t="s">
        <v>2</v>
      </c>
    </row>
    <row r="3" spans="2:3" ht="15">
      <c r="B3" s="140" t="s">
        <v>3</v>
      </c>
      <c r="C3" s="32" t="s">
        <v>63</v>
      </c>
    </row>
    <row r="4" spans="2:3" ht="15">
      <c r="B4" s="140" t="s">
        <v>4</v>
      </c>
      <c r="C4" s="10" t="s">
        <v>5</v>
      </c>
    </row>
    <row r="5" spans="2:3" ht="15">
      <c r="B5" s="140" t="s">
        <v>6</v>
      </c>
      <c r="C5" s="9" t="s">
        <v>7</v>
      </c>
    </row>
    <row r="6" spans="2:3" ht="15">
      <c r="B6" s="140" t="s">
        <v>8</v>
      </c>
      <c r="C6" s="11" t="s">
        <v>9</v>
      </c>
    </row>
    <row r="7" spans="2:3" ht="15">
      <c r="B7" s="140" t="s">
        <v>10</v>
      </c>
      <c r="C7" s="31" t="s">
        <v>87</v>
      </c>
    </row>
    <row r="8" spans="2:3" ht="15">
      <c r="B8" s="140" t="s">
        <v>67</v>
      </c>
      <c r="C8" s="88" t="s">
        <v>68</v>
      </c>
    </row>
    <row r="9" ht="15">
      <c r="C9" s="41"/>
    </row>
    <row r="10" ht="15.75">
      <c r="C10" s="42" t="s">
        <v>69</v>
      </c>
    </row>
  </sheetData>
  <sheetProtection password="C2F4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17"/>
  <sheetViews>
    <sheetView zoomScalePageLayoutView="0" workbookViewId="0" topLeftCell="B7">
      <selection activeCell="D17" sqref="D17"/>
    </sheetView>
  </sheetViews>
  <sheetFormatPr defaultColWidth="9.140625" defaultRowHeight="15"/>
  <cols>
    <col min="1" max="1" width="13.57421875" style="0" hidden="1" customWidth="1"/>
    <col min="2" max="2" width="88.28125" style="0" customWidth="1"/>
    <col min="3" max="3" width="15.57421875" style="0" customWidth="1"/>
    <col min="4" max="4" width="25.00390625" style="0" customWidth="1"/>
    <col min="5" max="5" width="16.140625" style="0" customWidth="1"/>
    <col min="10" max="10" width="13.57421875" style="0" hidden="1" customWidth="1"/>
    <col min="20" max="20" width="12.7109375" style="0" hidden="1" customWidth="1"/>
  </cols>
  <sheetData>
    <row r="1" spans="1:31" s="205" customFormat="1" ht="18" customHeight="1" hidden="1">
      <c r="A1" s="196" t="s">
        <v>100</v>
      </c>
      <c r="B1" s="229">
        <v>2</v>
      </c>
      <c r="C1" s="336">
        <v>1</v>
      </c>
      <c r="D1" s="197">
        <v>8</v>
      </c>
      <c r="E1" s="198">
        <v>3</v>
      </c>
      <c r="F1" s="199">
        <v>8</v>
      </c>
      <c r="G1" s="200">
        <v>3</v>
      </c>
      <c r="H1" s="201">
        <v>9</v>
      </c>
      <c r="I1" s="201">
        <v>3</v>
      </c>
      <c r="J1" s="202">
        <v>10</v>
      </c>
      <c r="K1" s="202">
        <v>3</v>
      </c>
      <c r="L1" s="203">
        <v>4</v>
      </c>
      <c r="M1" s="203">
        <v>6</v>
      </c>
      <c r="N1" s="204">
        <v>4</v>
      </c>
      <c r="O1" s="204">
        <v>7</v>
      </c>
      <c r="AE1" s="206"/>
    </row>
    <row r="2" spans="1:52" s="212" customFormat="1" ht="18" customHeight="1" hidden="1">
      <c r="A2" s="207" t="s">
        <v>92</v>
      </c>
      <c r="B2" s="208"/>
      <c r="C2" s="209"/>
      <c r="D2" s="210"/>
      <c r="E2" s="211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1:31" s="205" customFormat="1" ht="18" customHeight="1" hidden="1">
      <c r="A3" s="213" t="str">
        <f>"R:A1:P"&amp;ROW(A18)+2</f>
        <v>R:A1:P20</v>
      </c>
      <c r="B3" s="214"/>
      <c r="C3" s="215"/>
      <c r="D3" s="216">
        <f>D6</f>
        <v>0</v>
      </c>
      <c r="E3" s="217"/>
      <c r="F3" s="217"/>
      <c r="G3" s="218"/>
      <c r="H3" s="218"/>
      <c r="I3" s="218"/>
      <c r="J3" s="218"/>
      <c r="K3" s="218"/>
      <c r="AE3" s="206"/>
    </row>
    <row r="4" spans="1:31" s="227" customFormat="1" ht="18" customHeight="1" hidden="1">
      <c r="A4" s="219" t="s">
        <v>91</v>
      </c>
      <c r="B4" s="220"/>
      <c r="C4" s="221"/>
      <c r="D4" s="222">
        <f>C9</f>
        <v>42185</v>
      </c>
      <c r="E4" s="223">
        <f>C9</f>
        <v>42185</v>
      </c>
      <c r="F4" s="224"/>
      <c r="G4" s="225">
        <f>C15</f>
        <v>0</v>
      </c>
      <c r="H4" s="226"/>
      <c r="I4" s="226"/>
      <c r="J4" s="226"/>
      <c r="K4" s="226"/>
      <c r="AE4" s="228"/>
    </row>
    <row r="5" ht="15.75" customHeight="1" hidden="1">
      <c r="A5" s="219" t="s">
        <v>91</v>
      </c>
    </row>
    <row r="6" ht="15.75" customHeight="1" hidden="1">
      <c r="A6" s="219" t="s">
        <v>91</v>
      </c>
    </row>
    <row r="7" ht="16.5" thickBot="1">
      <c r="A7" s="219" t="s">
        <v>91</v>
      </c>
    </row>
    <row r="8" spans="1:23" ht="16.5" thickBot="1">
      <c r="A8" s="219" t="s">
        <v>91</v>
      </c>
      <c r="B8" s="26" t="s">
        <v>61</v>
      </c>
      <c r="C8" s="30"/>
      <c r="D8" s="12"/>
      <c r="E8" s="5"/>
      <c r="H8" s="3"/>
      <c r="I8" s="3"/>
      <c r="J8" s="1"/>
      <c r="W8" s="7"/>
    </row>
    <row r="9" spans="1:23" ht="16.5" thickBot="1">
      <c r="A9" s="219" t="s">
        <v>91</v>
      </c>
      <c r="B9" s="26" t="s">
        <v>60</v>
      </c>
      <c r="C9" s="187">
        <v>42185</v>
      </c>
      <c r="D9" s="12"/>
      <c r="E9" s="6"/>
      <c r="H9" s="3"/>
      <c r="I9" s="4"/>
      <c r="J9" s="1" t="s">
        <v>127</v>
      </c>
      <c r="T9" t="s">
        <v>13</v>
      </c>
      <c r="W9" s="7"/>
    </row>
    <row r="10" spans="1:23" ht="16.5" thickBot="1">
      <c r="A10" s="219" t="s">
        <v>91</v>
      </c>
      <c r="B10" s="26" t="s">
        <v>62</v>
      </c>
      <c r="C10" s="188"/>
      <c r="D10" s="12"/>
      <c r="E10" s="6"/>
      <c r="H10" s="3"/>
      <c r="I10" s="4"/>
      <c r="J10" s="1" t="s">
        <v>14</v>
      </c>
      <c r="T10" t="s">
        <v>14</v>
      </c>
      <c r="W10" s="7"/>
    </row>
    <row r="11" ht="16.5" thickBot="1">
      <c r="A11" s="219" t="s">
        <v>91</v>
      </c>
    </row>
    <row r="12" spans="1:4" ht="23.25" customHeight="1">
      <c r="A12" s="219" t="s">
        <v>91</v>
      </c>
      <c r="B12" s="184" t="s">
        <v>1</v>
      </c>
      <c r="D12" s="12"/>
    </row>
    <row r="13" spans="1:2" ht="15.75">
      <c r="A13" s="219" t="s">
        <v>91</v>
      </c>
      <c r="B13" s="185" t="s">
        <v>52</v>
      </c>
    </row>
    <row r="14" spans="1:2" ht="15.75">
      <c r="A14" s="219" t="s">
        <v>91</v>
      </c>
      <c r="B14" s="185" t="s">
        <v>53</v>
      </c>
    </row>
    <row r="15" spans="1:2" ht="15.75">
      <c r="A15" s="219" t="s">
        <v>91</v>
      </c>
      <c r="B15" s="185" t="s">
        <v>31</v>
      </c>
    </row>
    <row r="16" spans="1:2" ht="16.5" thickBot="1">
      <c r="A16" s="219" t="s">
        <v>91</v>
      </c>
      <c r="B16" s="186" t="s">
        <v>30</v>
      </c>
    </row>
    <row r="17" ht="15.75">
      <c r="A17" s="219" t="s">
        <v>91</v>
      </c>
    </row>
  </sheetData>
  <sheetProtection password="C2F4" sheet="1"/>
  <dataValidations count="2">
    <dataValidation type="textLength" allowBlank="1" showInputMessage="1" showErrorMessage="1" errorTitle="ERROR" error="Enter the SHORT name of the Bank" sqref="C8">
      <formula1>1</formula1>
      <formula2>10</formula2>
    </dataValidation>
    <dataValidation type="list" allowBlank="1" showInputMessage="1" showErrorMessage="1" sqref="C10">
      <formula1>$J$9:$J$10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31"/>
  <sheetViews>
    <sheetView zoomScaleSheetLayoutView="100" zoomScalePageLayoutView="0" workbookViewId="0" topLeftCell="B12">
      <selection activeCell="D15" sqref="D15"/>
    </sheetView>
  </sheetViews>
  <sheetFormatPr defaultColWidth="10.7109375" defaultRowHeight="15"/>
  <cols>
    <col min="1" max="1" width="18.140625" style="0" hidden="1" customWidth="1"/>
    <col min="2" max="2" width="47.7109375" style="0" customWidth="1"/>
    <col min="3" max="3" width="13.421875" style="0" customWidth="1"/>
    <col min="4" max="4" width="12.28125" style="0" customWidth="1"/>
    <col min="5" max="5" width="18.421875" style="0" customWidth="1"/>
    <col min="6" max="6" width="18.00390625" style="0" customWidth="1"/>
    <col min="7" max="7" width="19.7109375" style="0" customWidth="1"/>
    <col min="8" max="8" width="26.140625" style="0" customWidth="1"/>
  </cols>
  <sheetData>
    <row r="1" spans="1:14" s="206" customFormat="1" ht="21" customHeight="1" hidden="1">
      <c r="A1" s="254" t="s">
        <v>101</v>
      </c>
      <c r="B1" s="255">
        <v>2</v>
      </c>
      <c r="C1" s="255">
        <v>1</v>
      </c>
      <c r="D1" s="231">
        <v>14</v>
      </c>
      <c r="E1" s="232">
        <v>3</v>
      </c>
      <c r="F1" s="233"/>
      <c r="G1" s="234"/>
      <c r="H1" s="234"/>
      <c r="I1" s="235"/>
      <c r="J1" s="235"/>
      <c r="K1" s="236"/>
      <c r="L1" s="236"/>
      <c r="M1" s="237"/>
      <c r="N1" s="237"/>
    </row>
    <row r="2" spans="1:52" s="205" customFormat="1" ht="21" customHeight="1" hidden="1">
      <c r="A2" s="238" t="str">
        <f>INDEX!A2</f>
        <v>V20150714</v>
      </c>
      <c r="B2" s="239"/>
      <c r="C2" s="117" t="str">
        <f>$A$1&amp;"_"&amp;C13</f>
        <v>R-01.01_10</v>
      </c>
      <c r="D2" s="117" t="str">
        <f>$A$1&amp;"_"&amp;D13</f>
        <v>R-01.01_20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</row>
    <row r="3" spans="1:11" s="206" customFormat="1" ht="21" customHeight="1" hidden="1">
      <c r="A3" s="230" t="str">
        <f>"R:A1:J"&amp;ROW(A18)+2</f>
        <v>R:A1:J20</v>
      </c>
      <c r="B3" s="241"/>
      <c r="C3" s="242">
        <v>0</v>
      </c>
      <c r="D3" s="243"/>
      <c r="E3" s="244"/>
      <c r="F3" s="245"/>
      <c r="G3" s="246"/>
      <c r="H3" s="247"/>
      <c r="I3" s="247"/>
      <c r="J3" s="247"/>
      <c r="K3" s="247"/>
    </row>
    <row r="4" spans="2:8" ht="18.75">
      <c r="B4" s="27"/>
      <c r="D4" s="117"/>
      <c r="E4" s="117"/>
      <c r="F4" s="117"/>
      <c r="G4" s="117"/>
      <c r="H4" s="117"/>
    </row>
    <row r="5" spans="2:8" ht="18.75">
      <c r="B5" s="27" t="s">
        <v>54</v>
      </c>
      <c r="D5" s="117"/>
      <c r="E5" s="117"/>
      <c r="F5" s="117"/>
      <c r="G5" s="117"/>
      <c r="H5" s="117"/>
    </row>
    <row r="6" spans="4:31" ht="18.75" thickBot="1">
      <c r="D6" s="117"/>
      <c r="E6" s="117"/>
      <c r="F6" s="117"/>
      <c r="G6" s="117"/>
      <c r="H6" s="117"/>
      <c r="AB6" s="29" t="s">
        <v>13</v>
      </c>
      <c r="AC6" s="28"/>
      <c r="AD6" s="28"/>
      <c r="AE6" s="28"/>
    </row>
    <row r="7" spans="2:31" ht="27.75" customHeight="1" thickBot="1">
      <c r="B7" s="26" t="s">
        <v>61</v>
      </c>
      <c r="C7" s="306">
        <f>INDEX!C8</f>
        <v>0</v>
      </c>
      <c r="D7" s="118"/>
      <c r="E7" s="119"/>
      <c r="F7" s="120"/>
      <c r="G7" s="120"/>
      <c r="H7" s="120"/>
      <c r="AB7" s="29" t="s">
        <v>14</v>
      </c>
      <c r="AC7" s="28"/>
      <c r="AD7" s="28"/>
      <c r="AE7" s="28"/>
    </row>
    <row r="8" spans="2:8" ht="23.25" customHeight="1" thickBot="1">
      <c r="B8" s="26" t="s">
        <v>60</v>
      </c>
      <c r="C8" s="158">
        <f>INDEX!C9</f>
        <v>42185</v>
      </c>
      <c r="D8" s="120"/>
      <c r="E8" s="120"/>
      <c r="F8" s="121"/>
      <c r="G8" s="120"/>
      <c r="H8" s="120"/>
    </row>
    <row r="9" spans="2:8" ht="21" customHeight="1" thickBot="1">
      <c r="B9" s="26" t="s">
        <v>62</v>
      </c>
      <c r="C9" s="158">
        <f>INDEX!C10</f>
        <v>0</v>
      </c>
      <c r="D9" s="122"/>
      <c r="E9" s="120"/>
      <c r="F9" s="120"/>
      <c r="G9" s="120"/>
      <c r="H9" s="120"/>
    </row>
    <row r="10" spans="2:8" ht="15">
      <c r="B10" s="24"/>
      <c r="C10" s="48"/>
      <c r="D10" s="122"/>
      <c r="E10" s="120"/>
      <c r="F10" s="120"/>
      <c r="G10" s="120"/>
      <c r="H10" s="120"/>
    </row>
    <row r="11" spans="2:8" s="17" customFormat="1" ht="21" customHeight="1">
      <c r="B11" s="358" t="s">
        <v>52</v>
      </c>
      <c r="C11" s="358"/>
      <c r="D11" s="358"/>
      <c r="E11" s="358"/>
      <c r="F11" s="358"/>
      <c r="G11" s="358"/>
      <c r="H11" s="358"/>
    </row>
    <row r="12" spans="2:8" s="17" customFormat="1" ht="21" customHeight="1">
      <c r="B12" s="161"/>
      <c r="C12" s="161"/>
      <c r="D12" s="161"/>
      <c r="E12" s="161"/>
      <c r="F12" s="161"/>
      <c r="G12" s="161"/>
      <c r="H12" s="161"/>
    </row>
    <row r="13" spans="2:9" ht="18.75" customHeight="1" hidden="1" thickBot="1" thickTop="1">
      <c r="B13" s="45"/>
      <c r="C13" s="248">
        <v>10</v>
      </c>
      <c r="D13" s="248">
        <v>20</v>
      </c>
      <c r="E13" s="357"/>
      <c r="F13" s="357"/>
      <c r="G13" s="25"/>
      <c r="H13" s="25"/>
      <c r="I13" s="23"/>
    </row>
    <row r="14" spans="2:8" s="7" customFormat="1" ht="30" customHeight="1" thickBot="1">
      <c r="B14" s="49" t="s">
        <v>21</v>
      </c>
      <c r="C14" s="33">
        <v>0.1</v>
      </c>
      <c r="D14" s="33">
        <v>0.01</v>
      </c>
      <c r="E14" s="34"/>
      <c r="F14" s="34"/>
      <c r="G14" s="34"/>
      <c r="H14" s="34"/>
    </row>
    <row r="15" spans="2:8" s="7" customFormat="1" ht="24" customHeight="1" thickBot="1" thickTop="1">
      <c r="B15" s="49" t="s">
        <v>65</v>
      </c>
      <c r="C15" s="116"/>
      <c r="D15" s="116"/>
      <c r="E15" s="35"/>
      <c r="F15" s="35"/>
      <c r="G15" s="35"/>
      <c r="H15" s="35"/>
    </row>
    <row r="16" spans="2:8" s="7" customFormat="1" ht="24" customHeight="1" thickBot="1" thickTop="1">
      <c r="B16" s="49" t="s">
        <v>22</v>
      </c>
      <c r="C16" s="114">
        <f>C14*C15</f>
        <v>0</v>
      </c>
      <c r="D16" s="114">
        <f>D14*D15</f>
        <v>0</v>
      </c>
      <c r="E16" s="36"/>
      <c r="F16" s="36"/>
      <c r="G16" s="36"/>
      <c r="H16" s="36"/>
    </row>
    <row r="17" spans="2:8" s="21" customFormat="1" ht="40.5" customHeight="1" thickBot="1" thickTop="1">
      <c r="B17" s="50" t="s">
        <v>64</v>
      </c>
      <c r="C17" s="115">
        <f>SUM(C$30:C$130)</f>
        <v>0</v>
      </c>
      <c r="D17" s="115">
        <f>SUM(D$30:D$130)</f>
        <v>0</v>
      </c>
      <c r="E17" s="37"/>
      <c r="F17" s="37"/>
      <c r="G17" s="37"/>
      <c r="H17" s="37"/>
    </row>
    <row r="18" spans="2:8" s="7" customFormat="1" ht="33.75" customHeight="1" thickTop="1">
      <c r="B18" s="51" t="s">
        <v>73</v>
      </c>
      <c r="C18" s="52" t="e">
        <f>C17/C15*100%</f>
        <v>#DIV/0!</v>
      </c>
      <c r="D18" s="52" t="e">
        <f>D17/D15*100%</f>
        <v>#DIV/0!</v>
      </c>
      <c r="E18" s="38"/>
      <c r="F18" s="38"/>
      <c r="G18" s="38"/>
      <c r="H18" s="38"/>
    </row>
    <row r="19" spans="2:8" s="167" customFormat="1" ht="33.75" customHeight="1">
      <c r="B19" s="251"/>
      <c r="C19" s="176"/>
      <c r="D19" s="176"/>
      <c r="E19" s="169"/>
      <c r="F19" s="169"/>
      <c r="G19" s="169"/>
      <c r="H19" s="169"/>
    </row>
    <row r="20" spans="2:8" s="7" customFormat="1" ht="33.75" customHeight="1">
      <c r="B20" s="159"/>
      <c r="C20" s="176"/>
      <c r="D20" s="176"/>
      <c r="E20" s="38"/>
      <c r="F20" s="38"/>
      <c r="G20" s="38"/>
      <c r="H20" s="38"/>
    </row>
    <row r="21" spans="1:14" s="206" customFormat="1" ht="21" customHeight="1" hidden="1">
      <c r="A21" s="254" t="s">
        <v>102</v>
      </c>
      <c r="B21" s="255">
        <v>2</v>
      </c>
      <c r="C21" s="255">
        <v>1</v>
      </c>
      <c r="D21" s="231">
        <v>10</v>
      </c>
      <c r="E21" s="232">
        <v>2</v>
      </c>
      <c r="F21" s="233"/>
      <c r="G21" s="234"/>
      <c r="H21" s="234"/>
      <c r="I21" s="235"/>
      <c r="J21" s="235"/>
      <c r="K21" s="236"/>
      <c r="L21" s="236"/>
      <c r="M21" s="237"/>
      <c r="N21" s="237"/>
    </row>
    <row r="22" spans="1:52" s="205" customFormat="1" ht="21" customHeight="1" hidden="1">
      <c r="A22" s="238" t="str">
        <f>INDEX!A2</f>
        <v>V20150714</v>
      </c>
      <c r="B22" s="252" t="str">
        <f aca="true" t="shared" si="0" ref="B22:H22">$A$21&amp;"_"&amp;B29</f>
        <v>R-01.02_010</v>
      </c>
      <c r="C22" s="253" t="str">
        <f t="shared" si="0"/>
        <v>R-01.02_020</v>
      </c>
      <c r="D22" s="253" t="str">
        <f t="shared" si="0"/>
        <v>R-01.02_030</v>
      </c>
      <c r="E22" s="253" t="str">
        <f t="shared" si="0"/>
        <v>R-01.02_040</v>
      </c>
      <c r="F22" s="253" t="str">
        <f t="shared" si="0"/>
        <v>R-01.02_050</v>
      </c>
      <c r="G22" s="253" t="str">
        <f t="shared" si="0"/>
        <v>R-01.02_060</v>
      </c>
      <c r="H22" s="253" t="str">
        <f t="shared" si="0"/>
        <v>R-01.02_070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</row>
    <row r="23" spans="1:11" s="206" customFormat="1" ht="21" customHeight="1" hidden="1">
      <c r="A23" s="230" t="str">
        <f>"R:A21:J"&amp;ROW(A37)+100</f>
        <v>R:A21:J137</v>
      </c>
      <c r="B23" s="241"/>
      <c r="C23" s="242">
        <v>0</v>
      </c>
      <c r="D23" s="243"/>
      <c r="E23" s="244"/>
      <c r="F23" s="245"/>
      <c r="G23" s="246"/>
      <c r="H23" s="247"/>
      <c r="I23" s="247"/>
      <c r="J23" s="247"/>
      <c r="K23" s="247"/>
    </row>
    <row r="24" spans="2:8" s="7" customFormat="1" ht="33.75" customHeight="1">
      <c r="B24" s="159"/>
      <c r="C24" s="159"/>
      <c r="D24" s="159"/>
      <c r="E24" s="38"/>
      <c r="F24" s="38"/>
      <c r="G24" s="38"/>
      <c r="H24" s="38"/>
    </row>
    <row r="25" spans="2:8" s="7" customFormat="1" ht="24.75" customHeight="1">
      <c r="B25" s="67"/>
      <c r="C25" s="359" t="s">
        <v>90</v>
      </c>
      <c r="D25" s="360"/>
      <c r="E25" s="341">
        <v>1</v>
      </c>
      <c r="F25" s="38"/>
      <c r="G25" s="38"/>
      <c r="H25" s="38"/>
    </row>
    <row r="26" spans="2:8" s="167" customFormat="1" ht="12.75" customHeight="1" thickBot="1">
      <c r="B26" s="163"/>
      <c r="C26" s="170"/>
      <c r="D26" s="171"/>
      <c r="E26" s="168"/>
      <c r="F26" s="169"/>
      <c r="G26" s="169"/>
      <c r="H26" s="169"/>
    </row>
    <row r="27" spans="2:8" s="7" customFormat="1" ht="72.75" thickBot="1">
      <c r="B27" s="141" t="s">
        <v>23</v>
      </c>
      <c r="C27" s="160" t="s">
        <v>47</v>
      </c>
      <c r="D27" s="160" t="s">
        <v>49</v>
      </c>
      <c r="E27" s="143" t="s">
        <v>19</v>
      </c>
      <c r="F27" s="143" t="s">
        <v>37</v>
      </c>
      <c r="G27" s="143" t="s">
        <v>48</v>
      </c>
      <c r="H27" s="144" t="s">
        <v>20</v>
      </c>
    </row>
    <row r="28" spans="3:51" s="337" customFormat="1" ht="12.75" customHeight="1" thickBot="1" thickTop="1">
      <c r="C28" s="338"/>
      <c r="D28" s="338"/>
      <c r="E28" s="339"/>
      <c r="F28" s="339"/>
      <c r="G28" s="339"/>
      <c r="H28" s="34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2:8" s="7" customFormat="1" ht="16.5" hidden="1" thickBot="1" thickTop="1">
      <c r="B29" s="249" t="s">
        <v>93</v>
      </c>
      <c r="C29" s="249" t="s">
        <v>94</v>
      </c>
      <c r="D29" s="249" t="s">
        <v>95</v>
      </c>
      <c r="E29" s="249" t="s">
        <v>96</v>
      </c>
      <c r="F29" s="249" t="s">
        <v>97</v>
      </c>
      <c r="G29" s="249" t="s">
        <v>98</v>
      </c>
      <c r="H29" s="250" t="s">
        <v>99</v>
      </c>
    </row>
    <row r="30" spans="2:51" s="18" customFormat="1" ht="15.75" thickTop="1">
      <c r="B30" s="145"/>
      <c r="C30" s="123"/>
      <c r="D30" s="124"/>
      <c r="E30" s="125"/>
      <c r="F30" s="125"/>
      <c r="G30" s="125"/>
      <c r="H30" s="14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2:8" s="7" customFormat="1" ht="15.75" thickBot="1">
      <c r="B31" s="147"/>
      <c r="C31" s="148"/>
      <c r="D31" s="148"/>
      <c r="E31" s="149"/>
      <c r="F31" s="149"/>
      <c r="G31" s="149"/>
      <c r="H31" s="150"/>
    </row>
  </sheetData>
  <sheetProtection password="C2F4" sheet="1" scenarios="1" selectLockedCells="1"/>
  <mergeCells count="3">
    <mergeCell ref="E13:F13"/>
    <mergeCell ref="B11:H11"/>
    <mergeCell ref="C25:D25"/>
  </mergeCells>
  <dataValidations count="2">
    <dataValidation type="textLength" allowBlank="1" showInputMessage="1" showErrorMessage="1" errorTitle="ERROR" error="Enter the SHORT name of the Bank" sqref="C7">
      <formula1>1</formula1>
      <formula2>10</formula2>
    </dataValidation>
    <dataValidation type="whole" allowBlank="1" showInputMessage="1" showErrorMessage="1" sqref="C15:D15 C30:D31">
      <formula1>0</formula1>
      <formula2>99999999</formula2>
    </dataValidation>
  </dataValidations>
  <printOptions headings="1"/>
  <pageMargins left="0.31496062992125984" right="0.31496062992125984" top="0.4330708661417323" bottom="0.31496062992125984" header="0.31496062992125984" footer="0.31496062992125984"/>
  <pageSetup fitToHeight="0" horizontalDpi="300" verticalDpi="300" orientation="landscape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C211"/>
  <sheetViews>
    <sheetView zoomScalePageLayoutView="0" workbookViewId="0" topLeftCell="B14">
      <selection activeCell="B29" sqref="B29:H30"/>
    </sheetView>
  </sheetViews>
  <sheetFormatPr defaultColWidth="9.140625" defaultRowHeight="15"/>
  <cols>
    <col min="1" max="1" width="15.28125" style="0" hidden="1" customWidth="1"/>
    <col min="2" max="2" width="54.00390625" style="0" customWidth="1"/>
    <col min="3" max="3" width="22.421875" style="0" customWidth="1"/>
    <col min="4" max="4" width="21.28125" style="0" customWidth="1"/>
    <col min="5" max="6" width="18.421875" style="0" customWidth="1"/>
    <col min="7" max="7" width="17.00390625" style="0" customWidth="1"/>
    <col min="8" max="8" width="15.8515625" style="0" customWidth="1"/>
  </cols>
  <sheetData>
    <row r="1" spans="1:14" s="206" customFormat="1" ht="21" customHeight="1" hidden="1">
      <c r="A1" s="254" t="s">
        <v>103</v>
      </c>
      <c r="B1" s="255">
        <v>2</v>
      </c>
      <c r="C1" s="255">
        <v>1</v>
      </c>
      <c r="D1" s="231">
        <v>14</v>
      </c>
      <c r="E1" s="232">
        <v>3</v>
      </c>
      <c r="F1" s="233"/>
      <c r="G1" s="234"/>
      <c r="H1" s="234"/>
      <c r="I1" s="235"/>
      <c r="J1" s="235"/>
      <c r="K1" s="236"/>
      <c r="L1" s="236"/>
      <c r="M1" s="237"/>
      <c r="N1" s="237"/>
    </row>
    <row r="2" spans="1:52" s="205" customFormat="1" ht="21" customHeight="1" hidden="1">
      <c r="A2" s="238" t="str">
        <f>INDEX!A2</f>
        <v>V20150714</v>
      </c>
      <c r="B2" s="239"/>
      <c r="C2" s="117" t="str">
        <f>$A$1&amp;"_"&amp;C13</f>
        <v>R-02.01_010</v>
      </c>
      <c r="D2" s="117" t="str">
        <f>$A$1&amp;"_"&amp;D13</f>
        <v>R-02.01_020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</row>
    <row r="3" spans="1:11" s="206" customFormat="1" ht="21" customHeight="1" hidden="1">
      <c r="A3" s="230" t="str">
        <f>"R:A1:J"&amp;ROW(A17)+2</f>
        <v>R:A1:J19</v>
      </c>
      <c r="B3" s="241"/>
      <c r="C3" s="242">
        <v>0</v>
      </c>
      <c r="D3" s="243"/>
      <c r="E3" s="244"/>
      <c r="F3" s="245"/>
      <c r="G3" s="246"/>
      <c r="H3" s="247"/>
      <c r="I3" s="247"/>
      <c r="J3" s="247"/>
      <c r="K3" s="247"/>
    </row>
    <row r="5" spans="2:8" ht="18.75">
      <c r="B5" s="43" t="s">
        <v>55</v>
      </c>
      <c r="C5" s="44"/>
      <c r="D5" s="44"/>
      <c r="E5" s="44"/>
      <c r="F5" s="44"/>
      <c r="G5" s="44"/>
      <c r="H5" s="44"/>
    </row>
    <row r="6" spans="2:8" ht="15.75" thickBot="1">
      <c r="B6" s="45"/>
      <c r="C6" s="45"/>
      <c r="D6" s="45"/>
      <c r="E6" s="45"/>
      <c r="F6" s="45"/>
      <c r="G6" s="45"/>
      <c r="H6" s="45"/>
    </row>
    <row r="7" spans="2:8" s="117" customFormat="1" ht="15.75" thickBot="1">
      <c r="B7" s="26" t="s">
        <v>61</v>
      </c>
      <c r="C7" s="306">
        <f>INDEX!C8</f>
        <v>0</v>
      </c>
      <c r="D7" s="118"/>
      <c r="E7" s="119"/>
      <c r="F7" s="120"/>
      <c r="G7" s="120"/>
      <c r="H7" s="342"/>
    </row>
    <row r="8" spans="2:8" s="117" customFormat="1" ht="15.75" thickBot="1">
      <c r="B8" s="26" t="s">
        <v>60</v>
      </c>
      <c r="C8" s="307">
        <f>INDEX!C9</f>
        <v>42185</v>
      </c>
      <c r="D8" s="120"/>
      <c r="E8" s="120"/>
      <c r="F8" s="120"/>
      <c r="G8" s="120"/>
      <c r="H8" s="120"/>
    </row>
    <row r="9" spans="2:8" s="117" customFormat="1" ht="15.75" thickBot="1">
      <c r="B9" s="26" t="s">
        <v>62</v>
      </c>
      <c r="C9" s="306">
        <f>INDEX!C10</f>
        <v>0</v>
      </c>
      <c r="D9" s="122"/>
      <c r="E9" s="120"/>
      <c r="F9" s="120"/>
      <c r="G9" s="120"/>
      <c r="H9" s="120"/>
    </row>
    <row r="10" spans="2:8" ht="15">
      <c r="B10" s="24"/>
      <c r="C10" s="48"/>
      <c r="D10" s="122"/>
      <c r="E10" s="45"/>
      <c r="F10" s="45"/>
      <c r="G10" s="45"/>
      <c r="H10" s="45"/>
    </row>
    <row r="11" spans="2:8" s="17" customFormat="1" ht="21" customHeight="1">
      <c r="B11" s="362" t="s">
        <v>53</v>
      </c>
      <c r="C11" s="362"/>
      <c r="D11" s="362"/>
      <c r="E11" s="362"/>
      <c r="F11" s="362"/>
      <c r="G11" s="362"/>
      <c r="H11" s="362"/>
    </row>
    <row r="12" spans="2:8" s="17" customFormat="1" ht="21" customHeight="1">
      <c r="B12" s="183"/>
      <c r="C12" s="183"/>
      <c r="D12" s="183"/>
      <c r="E12" s="183"/>
      <c r="F12" s="183"/>
      <c r="G12" s="183"/>
      <c r="H12" s="183"/>
    </row>
    <row r="13" spans="2:9" ht="19.5" customHeight="1" hidden="1" thickBot="1" thickTop="1">
      <c r="B13" s="45"/>
      <c r="C13" s="248" t="s">
        <v>93</v>
      </c>
      <c r="D13" s="248" t="s">
        <v>94</v>
      </c>
      <c r="E13" s="361"/>
      <c r="F13" s="361"/>
      <c r="G13" s="25"/>
      <c r="H13" s="25"/>
      <c r="I13" s="23"/>
    </row>
    <row r="14" spans="2:8" s="7" customFormat="1" ht="30" customHeight="1" thickBot="1">
      <c r="B14" s="54" t="s">
        <v>11</v>
      </c>
      <c r="C14" s="33">
        <v>0.2</v>
      </c>
      <c r="D14" s="33">
        <v>0.02</v>
      </c>
      <c r="E14" s="34"/>
      <c r="F14" s="34"/>
      <c r="G14" s="34"/>
      <c r="H14" s="34"/>
    </row>
    <row r="15" spans="2:8" s="7" customFormat="1" ht="24" customHeight="1" thickBot="1" thickTop="1">
      <c r="B15" s="54" t="s">
        <v>65</v>
      </c>
      <c r="C15" s="55"/>
      <c r="D15" s="55"/>
      <c r="E15" s="35"/>
      <c r="F15" s="35"/>
      <c r="G15" s="35"/>
      <c r="H15" s="35"/>
    </row>
    <row r="16" spans="2:8" s="7" customFormat="1" ht="34.5" customHeight="1" thickBot="1" thickTop="1">
      <c r="B16" s="54" t="s">
        <v>24</v>
      </c>
      <c r="C16" s="56">
        <f>C14*C15</f>
        <v>0</v>
      </c>
      <c r="D16" s="56">
        <f>D14*D15</f>
        <v>0</v>
      </c>
      <c r="E16" s="36"/>
      <c r="F16" s="36"/>
      <c r="G16" s="36"/>
      <c r="H16" s="36"/>
    </row>
    <row r="17" spans="2:8" s="21" customFormat="1" ht="16.5" thickBot="1" thickTop="1">
      <c r="B17" s="50" t="s">
        <v>66</v>
      </c>
      <c r="C17" s="57">
        <f>SUM(C29:C129)</f>
        <v>0</v>
      </c>
      <c r="D17" s="57">
        <f>SUM(D29:D129)</f>
        <v>0</v>
      </c>
      <c r="E17" s="37"/>
      <c r="F17" s="37"/>
      <c r="G17" s="37"/>
      <c r="H17" s="37"/>
    </row>
    <row r="18" spans="2:8" s="7" customFormat="1" ht="33.75" customHeight="1" thickTop="1">
      <c r="B18" s="58" t="s">
        <v>46</v>
      </c>
      <c r="C18" s="52" t="e">
        <f>C17/C15</f>
        <v>#DIV/0!</v>
      </c>
      <c r="D18" s="52" t="e">
        <f>D17/D15</f>
        <v>#DIV/0!</v>
      </c>
      <c r="E18" s="38"/>
      <c r="F18" s="38"/>
      <c r="G18" s="38"/>
      <c r="H18" s="38"/>
    </row>
    <row r="19" spans="2:8" s="256" customFormat="1" ht="33.75" customHeight="1">
      <c r="B19" s="257"/>
      <c r="C19" s="258"/>
      <c r="D19" s="258"/>
      <c r="E19" s="259"/>
      <c r="F19" s="259"/>
      <c r="G19" s="259"/>
      <c r="H19" s="259"/>
    </row>
    <row r="20" spans="1:14" s="228" customFormat="1" ht="21" customHeight="1" hidden="1">
      <c r="A20" s="260" t="s">
        <v>105</v>
      </c>
      <c r="B20" s="308">
        <v>2</v>
      </c>
      <c r="C20" s="308">
        <v>1</v>
      </c>
      <c r="D20" s="311">
        <v>10</v>
      </c>
      <c r="E20" s="261">
        <v>2</v>
      </c>
      <c r="F20" s="262"/>
      <c r="G20" s="263"/>
      <c r="H20" s="263"/>
      <c r="I20" s="264"/>
      <c r="J20" s="264"/>
      <c r="K20" s="265"/>
      <c r="L20" s="265"/>
      <c r="M20" s="266"/>
      <c r="N20" s="266"/>
    </row>
    <row r="21" spans="1:52" s="227" customFormat="1" ht="21" customHeight="1" hidden="1">
      <c r="A21" s="267" t="str">
        <f>INDEX!A2</f>
        <v>V20150714</v>
      </c>
      <c r="B21" s="312" t="str">
        <f>$A$1&amp;"_"&amp;B26</f>
        <v>R-02.01_010</v>
      </c>
      <c r="C21" s="312" t="str">
        <f aca="true" t="shared" si="0" ref="C21:H21">$A$1&amp;"_"&amp;C26</f>
        <v>R-02.01_020</v>
      </c>
      <c r="D21" s="312" t="str">
        <f t="shared" si="0"/>
        <v>R-02.01_030</v>
      </c>
      <c r="E21" s="312" t="str">
        <f t="shared" si="0"/>
        <v>R-02.01_040</v>
      </c>
      <c r="F21" s="312" t="str">
        <f t="shared" si="0"/>
        <v>R-02.01_050</v>
      </c>
      <c r="G21" s="312" t="str">
        <f t="shared" si="0"/>
        <v>R-02.01_060</v>
      </c>
      <c r="H21" s="312" t="str">
        <f t="shared" si="0"/>
        <v>R-02.01_070</v>
      </c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</row>
    <row r="22" spans="1:11" s="228" customFormat="1" ht="21" customHeight="1" hidden="1">
      <c r="A22" s="269" t="str">
        <f>"R:A20:J"&amp;ROW(A41)+20</f>
        <v>R:A20:J61</v>
      </c>
      <c r="B22" s="309"/>
      <c r="C22" s="310">
        <v>0</v>
      </c>
      <c r="D22" s="271"/>
      <c r="E22" s="270"/>
      <c r="F22" s="271"/>
      <c r="G22" s="272"/>
      <c r="H22" s="273"/>
      <c r="I22" s="273"/>
      <c r="J22" s="273"/>
      <c r="K22" s="273"/>
    </row>
    <row r="23" spans="2:8" s="7" customFormat="1" ht="33.75" customHeight="1">
      <c r="B23" s="162"/>
      <c r="C23" s="162"/>
      <c r="D23" s="162"/>
      <c r="E23" s="38"/>
      <c r="F23" s="38"/>
      <c r="G23" s="38"/>
      <c r="H23" s="38"/>
    </row>
    <row r="24" spans="2:8" s="7" customFormat="1" ht="24.75" customHeight="1">
      <c r="B24" s="67"/>
      <c r="C24" s="164" t="s">
        <v>90</v>
      </c>
      <c r="D24" s="341">
        <v>1</v>
      </c>
      <c r="E24" s="38"/>
      <c r="F24" s="38"/>
      <c r="G24" s="38"/>
      <c r="H24" s="38"/>
    </row>
    <row r="25" spans="2:8" s="167" customFormat="1" ht="11.25" customHeight="1" thickBot="1">
      <c r="B25" s="163"/>
      <c r="C25" s="172"/>
      <c r="D25" s="173"/>
      <c r="E25" s="169"/>
      <c r="F25" s="169"/>
      <c r="G25" s="169"/>
      <c r="H25" s="169"/>
    </row>
    <row r="26" spans="2:8" s="167" customFormat="1" ht="11.25" customHeight="1" hidden="1" thickBot="1" thickTop="1">
      <c r="B26" s="250" t="s">
        <v>93</v>
      </c>
      <c r="C26" s="250" t="s">
        <v>94</v>
      </c>
      <c r="D26" s="250" t="s">
        <v>95</v>
      </c>
      <c r="E26" s="250" t="s">
        <v>96</v>
      </c>
      <c r="F26" s="250" t="s">
        <v>97</v>
      </c>
      <c r="G26" s="250" t="s">
        <v>98</v>
      </c>
      <c r="H26" s="250" t="s">
        <v>99</v>
      </c>
    </row>
    <row r="27" spans="2:8" s="7" customFormat="1" ht="87.75" thickBot="1">
      <c r="B27" s="141" t="s">
        <v>25</v>
      </c>
      <c r="C27" s="142" t="s">
        <v>50</v>
      </c>
      <c r="D27" s="142" t="s">
        <v>49</v>
      </c>
      <c r="E27" s="143" t="s">
        <v>82</v>
      </c>
      <c r="F27" s="143" t="s">
        <v>80</v>
      </c>
      <c r="G27" s="143" t="s">
        <v>81</v>
      </c>
      <c r="H27" s="151" t="s">
        <v>51</v>
      </c>
    </row>
    <row r="28" spans="3:55" s="337" customFormat="1" ht="9" customHeight="1" thickBot="1" thickTop="1">
      <c r="C28" s="338"/>
      <c r="D28" s="338"/>
      <c r="E28" s="339"/>
      <c r="F28" s="339"/>
      <c r="G28" s="339"/>
      <c r="H28" s="33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2:8" s="18" customFormat="1" ht="15.75" thickTop="1">
      <c r="B29" s="152"/>
      <c r="C29" s="39"/>
      <c r="D29" s="39"/>
      <c r="E29" s="40"/>
      <c r="F29" s="40"/>
      <c r="G29" s="40"/>
      <c r="H29" s="153"/>
    </row>
    <row r="30" spans="2:8" s="7" customFormat="1" ht="15.75" thickBot="1">
      <c r="B30" s="154"/>
      <c r="C30" s="155"/>
      <c r="D30" s="155"/>
      <c r="E30" s="156"/>
      <c r="F30" s="156"/>
      <c r="G30" s="156"/>
      <c r="H30" s="157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ht="15">
      <c r="B137" s="7"/>
    </row>
    <row r="138" ht="15">
      <c r="B138" s="7"/>
    </row>
    <row r="139" ht="15">
      <c r="B139" s="7"/>
    </row>
    <row r="140" spans="2:4" ht="19.5" customHeight="1">
      <c r="B140" s="7"/>
      <c r="C140" s="7"/>
      <c r="D140" s="7"/>
    </row>
    <row r="141" spans="2:4" ht="15">
      <c r="B141" s="7"/>
      <c r="C141" s="7"/>
      <c r="D141" s="7"/>
    </row>
    <row r="142" spans="2:4" ht="15">
      <c r="B142" s="7"/>
      <c r="D142" s="7"/>
    </row>
    <row r="143" spans="2:3" ht="15">
      <c r="B143" s="7"/>
      <c r="C143" s="19"/>
    </row>
    <row r="144" spans="2:4" ht="15">
      <c r="B144" s="7"/>
      <c r="C144" s="17"/>
      <c r="D144" s="17"/>
    </row>
    <row r="145" spans="2:3" ht="15">
      <c r="B145" s="7"/>
      <c r="C145" s="2"/>
    </row>
    <row r="146" spans="2:4" ht="15">
      <c r="B146" s="7"/>
      <c r="D146" s="2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</sheetData>
  <sheetProtection password="C2F4" sheet="1" scenarios="1" selectLockedCells="1"/>
  <mergeCells count="2">
    <mergeCell ref="E13:F13"/>
    <mergeCell ref="B11:H11"/>
  </mergeCells>
  <dataValidations count="2">
    <dataValidation type="textLength" allowBlank="1" showInputMessage="1" showErrorMessage="1" errorTitle="ERROR" error="Enter the SHORT name of the Bank" sqref="C7:C9">
      <formula1>1</formula1>
      <formula2>10</formula2>
    </dataValidation>
    <dataValidation type="whole" allowBlank="1" showInputMessage="1" showErrorMessage="1" sqref="C15:D17 C29:D30">
      <formula1>0</formula1>
      <formula2>99999999</formula2>
    </dataValidation>
  </dataValidations>
  <printOptions headings="1"/>
  <pageMargins left="0.31496062992125984" right="0.31496062992125984" top="0.4330708661417323" bottom="0.31496062992125984" header="0.31496062992125984" footer="0.31496062992125984"/>
  <pageSetup fitToHeight="0" horizontalDpi="300" verticalDpi="300" orientation="landscape" paperSize="9" scale="6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Z33"/>
  <sheetViews>
    <sheetView zoomScaleSheetLayoutView="75" zoomScalePageLayoutView="0" workbookViewId="0" topLeftCell="B4">
      <selection activeCell="N29" sqref="N29:P30"/>
    </sheetView>
  </sheetViews>
  <sheetFormatPr defaultColWidth="8.7109375" defaultRowHeight="15"/>
  <cols>
    <col min="1" max="1" width="17.7109375" style="300" hidden="1" customWidth="1"/>
    <col min="2" max="2" width="29.28125" style="2" customWidth="1"/>
    <col min="3" max="3" width="45.7109375" style="0" customWidth="1"/>
    <col min="4" max="4" width="16.57421875" style="0" customWidth="1"/>
    <col min="5" max="5" width="18.8515625" style="0" customWidth="1"/>
    <col min="6" max="6" width="13.00390625" style="0" customWidth="1"/>
    <col min="7" max="7" width="12.8515625" style="0" customWidth="1"/>
    <col min="8" max="8" width="13.7109375" style="0" customWidth="1"/>
    <col min="9" max="9" width="13.28125" style="0" customWidth="1"/>
    <col min="10" max="10" width="14.00390625" style="0" customWidth="1"/>
    <col min="11" max="11" width="12.421875" style="0" customWidth="1"/>
    <col min="12" max="12" width="14.7109375" style="0" customWidth="1"/>
    <col min="13" max="13" width="13.7109375" style="0" customWidth="1"/>
    <col min="14" max="14" width="12.8515625" style="0" customWidth="1"/>
    <col min="15" max="15" width="15.140625" style="0" customWidth="1"/>
    <col min="16" max="16" width="13.140625" style="0" customWidth="1"/>
    <col min="17" max="17" width="14.28125" style="0" customWidth="1"/>
    <col min="18" max="18" width="14.421875" style="0" customWidth="1"/>
    <col min="19" max="19" width="12.28125" style="0" customWidth="1"/>
    <col min="20" max="20" width="15.8515625" style="0" customWidth="1"/>
    <col min="21" max="21" width="14.140625" style="0" customWidth="1"/>
    <col min="22" max="22" width="12.28125" style="0" customWidth="1"/>
    <col min="23" max="23" width="14.28125" style="0" customWidth="1"/>
    <col min="24" max="24" width="52.28125" style="13" hidden="1" customWidth="1"/>
    <col min="25" max="26" width="8.7109375" style="14" hidden="1" customWidth="1"/>
    <col min="27" max="29" width="8.7109375" style="0" customWidth="1"/>
    <col min="30" max="32" width="0" style="0" hidden="1" customWidth="1"/>
    <col min="33" max="33" width="5.57421875" style="0" hidden="1" customWidth="1"/>
    <col min="34" max="34" width="50.140625" style="0" hidden="1" customWidth="1"/>
  </cols>
  <sheetData>
    <row r="1" spans="1:18" s="279" customFormat="1" ht="21" customHeight="1" hidden="1">
      <c r="A1" s="274" t="s">
        <v>104</v>
      </c>
      <c r="B1" s="294">
        <v>2</v>
      </c>
      <c r="C1" s="287">
        <v>1</v>
      </c>
      <c r="D1" s="289">
        <v>14</v>
      </c>
      <c r="E1" s="275">
        <v>3</v>
      </c>
      <c r="F1" s="276"/>
      <c r="G1" s="277"/>
      <c r="H1" s="277"/>
      <c r="I1" s="278"/>
      <c r="J1" s="278"/>
      <c r="K1" s="290"/>
      <c r="L1" s="290"/>
      <c r="M1" s="291"/>
      <c r="N1" s="292"/>
      <c r="O1" s="293"/>
      <c r="P1" s="293"/>
      <c r="Q1" s="293"/>
      <c r="R1" s="293"/>
    </row>
    <row r="2" spans="1:52" s="282" customFormat="1" ht="21" customHeight="1" hidden="1">
      <c r="A2" s="280" t="str">
        <f>INDEX!A2</f>
        <v>V20150714</v>
      </c>
      <c r="B2" s="295"/>
      <c r="C2" s="288" t="e">
        <f>$A$1&amp;"_"&amp;#REF!</f>
        <v>#REF!</v>
      </c>
      <c r="D2" s="288" t="e">
        <f>$A$1&amp;"_"&amp;#REF!</f>
        <v>#REF!</v>
      </c>
      <c r="E2" s="281"/>
      <c r="F2" s="281"/>
      <c r="G2" s="281"/>
      <c r="H2" s="281"/>
      <c r="I2" s="281"/>
      <c r="J2" s="281"/>
      <c r="K2" s="281"/>
      <c r="L2" s="286"/>
      <c r="M2" s="281"/>
      <c r="N2" s="286"/>
      <c r="O2" s="286"/>
      <c r="P2" s="286"/>
      <c r="Q2" s="286"/>
      <c r="R2" s="286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</row>
    <row r="3" spans="1:18" s="282" customFormat="1" ht="21" customHeight="1" hidden="1" thickBot="1">
      <c r="A3" s="280" t="str">
        <f>"R:A1:J"&amp;ROW(A24)+2</f>
        <v>R:A1:J26</v>
      </c>
      <c r="B3" s="283"/>
      <c r="C3" s="284">
        <v>0</v>
      </c>
      <c r="D3" s="284"/>
      <c r="E3" s="283"/>
      <c r="F3" s="284"/>
      <c r="G3" s="285"/>
      <c r="H3" s="286"/>
      <c r="I3" s="286"/>
      <c r="J3" s="286"/>
      <c r="K3" s="286"/>
      <c r="L3" s="286"/>
      <c r="M3" s="281"/>
      <c r="N3" s="286"/>
      <c r="O3" s="286"/>
      <c r="P3" s="286"/>
      <c r="Q3" s="286"/>
      <c r="R3" s="286"/>
    </row>
    <row r="4" spans="33:34" ht="21.75" customHeight="1">
      <c r="AG4" s="190"/>
      <c r="AH4" s="191" t="s">
        <v>59</v>
      </c>
    </row>
    <row r="5" spans="2:34" ht="21" customHeight="1">
      <c r="B5" s="27" t="s">
        <v>56</v>
      </c>
      <c r="AD5" s="47" t="s">
        <v>71</v>
      </c>
      <c r="AG5" s="192">
        <v>1</v>
      </c>
      <c r="AH5" s="194" t="s">
        <v>83</v>
      </c>
    </row>
    <row r="6" spans="2:34" ht="24.75" customHeight="1" thickBot="1">
      <c r="B6" s="378" t="s">
        <v>31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AD6" s="46" t="s">
        <v>70</v>
      </c>
      <c r="AG6" s="192">
        <v>2</v>
      </c>
      <c r="AH6" s="194" t="s">
        <v>84</v>
      </c>
    </row>
    <row r="7" spans="2:34" ht="21.75" customHeight="1" thickBot="1">
      <c r="B7" s="296" t="s">
        <v>61</v>
      </c>
      <c r="C7" s="313">
        <f>INDEX!C8</f>
        <v>0</v>
      </c>
      <c r="D7" s="344"/>
      <c r="E7" s="345"/>
      <c r="F7" s="34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3"/>
      <c r="X7" s="14"/>
      <c r="Z7"/>
      <c r="AD7" s="46" t="s">
        <v>72</v>
      </c>
      <c r="AG7" s="192">
        <v>3</v>
      </c>
      <c r="AH7" s="194" t="s">
        <v>85</v>
      </c>
    </row>
    <row r="8" spans="2:34" ht="30" customHeight="1" thickBot="1">
      <c r="B8" s="296" t="s">
        <v>60</v>
      </c>
      <c r="C8" s="314">
        <f>INDEX!C9</f>
        <v>42185</v>
      </c>
      <c r="D8" s="347"/>
      <c r="E8" s="119"/>
      <c r="F8" s="346"/>
      <c r="G8" s="7"/>
      <c r="H8" s="7"/>
      <c r="I8" s="7"/>
      <c r="J8" s="7"/>
      <c r="K8" s="7"/>
      <c r="L8" s="7"/>
      <c r="N8" s="7"/>
      <c r="O8" s="7"/>
      <c r="P8" s="7"/>
      <c r="Q8" s="7"/>
      <c r="R8" s="7"/>
      <c r="S8" s="7"/>
      <c r="T8" s="7"/>
      <c r="U8" s="7"/>
      <c r="V8" s="7"/>
      <c r="W8" s="13"/>
      <c r="X8" s="14"/>
      <c r="Z8"/>
      <c r="AG8" s="193">
        <v>4</v>
      </c>
      <c r="AH8" s="195" t="s">
        <v>86</v>
      </c>
    </row>
    <row r="9" spans="2:26" ht="30.75" customHeight="1" thickBot="1">
      <c r="B9" s="296" t="s">
        <v>62</v>
      </c>
      <c r="C9" s="313">
        <f>INDEX!C10</f>
        <v>0</v>
      </c>
      <c r="D9" s="348"/>
      <c r="E9" s="349"/>
      <c r="F9" s="34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3"/>
      <c r="X9" s="14"/>
      <c r="Z9"/>
    </row>
    <row r="10" spans="1:26" ht="15.75" thickBot="1">
      <c r="A10" s="44"/>
      <c r="B10" s="68" t="s">
        <v>26</v>
      </c>
      <c r="C10" s="363"/>
      <c r="D10" s="364"/>
      <c r="E10" s="7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3"/>
      <c r="X10" s="14"/>
      <c r="Z10"/>
    </row>
    <row r="11" spans="1:26" ht="15">
      <c r="A11" s="44"/>
      <c r="B11" s="131"/>
      <c r="C11" s="352"/>
      <c r="D11" s="353"/>
      <c r="E11" s="7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4"/>
      <c r="Z11"/>
    </row>
    <row r="12" spans="1:26" ht="27" customHeight="1" thickBot="1">
      <c r="A12" s="44"/>
      <c r="B12" s="131"/>
      <c r="C12" s="350"/>
      <c r="D12" s="350"/>
      <c r="E12" s="76"/>
      <c r="F12" s="69"/>
      <c r="G12" s="7"/>
      <c r="H12" s="315" t="s">
        <v>128</v>
      </c>
      <c r="I12" s="317"/>
      <c r="J12" s="354">
        <v>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/>
      <c r="X12" s="14"/>
      <c r="Z12"/>
    </row>
    <row r="13" spans="1:26" ht="30" customHeight="1" thickBot="1">
      <c r="A13" s="44"/>
      <c r="B13" s="351" t="s">
        <v>58</v>
      </c>
      <c r="C13" s="77" t="s">
        <v>79</v>
      </c>
      <c r="D13" s="94" t="s">
        <v>71</v>
      </c>
      <c r="E13" s="76"/>
      <c r="F13" s="69"/>
      <c r="G13" s="7"/>
      <c r="K13" s="7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3"/>
      <c r="X13" s="14"/>
      <c r="Z13"/>
    </row>
    <row r="14" spans="2:49" ht="18.75">
      <c r="B14" s="71"/>
      <c r="C14" s="165"/>
      <c r="D14" s="166"/>
      <c r="E14" s="76"/>
      <c r="F14" s="69"/>
      <c r="G14" s="7"/>
      <c r="H14" s="7"/>
      <c r="I14" s="7"/>
      <c r="J14" s="70"/>
      <c r="K14" s="7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3"/>
      <c r="X14" s="14"/>
      <c r="Z14"/>
      <c r="AG14" s="192"/>
      <c r="AH14" s="194"/>
      <c r="AW14" t="s">
        <v>108</v>
      </c>
    </row>
    <row r="15" spans="2:34" ht="18.75">
      <c r="B15" s="71"/>
      <c r="C15" s="165"/>
      <c r="D15" s="166"/>
      <c r="E15" s="76"/>
      <c r="F15" s="69"/>
      <c r="G15" s="7"/>
      <c r="H15" s="7"/>
      <c r="I15" s="7"/>
      <c r="J15" s="70"/>
      <c r="K15" s="70"/>
      <c r="L15" s="76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4"/>
      <c r="Z15"/>
      <c r="AG15" s="192"/>
      <c r="AH15" s="194"/>
    </row>
    <row r="16" spans="2:34" ht="18.75">
      <c r="B16" s="71"/>
      <c r="C16" s="165"/>
      <c r="D16" s="166"/>
      <c r="E16" s="76"/>
      <c r="F16" s="69"/>
      <c r="G16" s="7"/>
      <c r="H16" s="7"/>
      <c r="I16" s="7"/>
      <c r="J16" s="70"/>
      <c r="K16" s="7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3"/>
      <c r="X16" s="14"/>
      <c r="Z16"/>
      <c r="AG16" s="192"/>
      <c r="AH16" s="194"/>
    </row>
    <row r="17" spans="1:34" s="206" customFormat="1" ht="21" customHeight="1" hidden="1" thickBot="1">
      <c r="A17" s="254" t="s">
        <v>106</v>
      </c>
      <c r="B17" s="255">
        <v>2</v>
      </c>
      <c r="C17" s="255">
        <v>1</v>
      </c>
      <c r="D17" s="231">
        <v>12</v>
      </c>
      <c r="E17" s="232">
        <v>2</v>
      </c>
      <c r="F17" s="233"/>
      <c r="G17" s="234"/>
      <c r="H17" s="234"/>
      <c r="I17" s="235"/>
      <c r="J17" s="235"/>
      <c r="K17" s="236"/>
      <c r="L17" s="236"/>
      <c r="M17" s="237"/>
      <c r="N17" s="237"/>
      <c r="AG17" s="193">
        <v>4</v>
      </c>
      <c r="AH17" s="195" t="s">
        <v>86</v>
      </c>
    </row>
    <row r="18" spans="1:52" s="205" customFormat="1" ht="21" customHeight="1" hidden="1">
      <c r="A18" s="238" t="str">
        <f>INDEX!A17</f>
        <v>/*</v>
      </c>
      <c r="B18" s="239" t="str">
        <f>$A$17&amp;"_"&amp;B26</f>
        <v>R-03.02_010</v>
      </c>
      <c r="C18" s="239" t="str">
        <f aca="true" t="shared" si="0" ref="C18:W18">$A$1&amp;"_"&amp;C26</f>
        <v>R-03.01_020</v>
      </c>
      <c r="D18" s="239" t="str">
        <f t="shared" si="0"/>
        <v>R-03.01_030</v>
      </c>
      <c r="E18" s="239" t="str">
        <f t="shared" si="0"/>
        <v>R-03.01_040</v>
      </c>
      <c r="F18" s="239" t="str">
        <f t="shared" si="0"/>
        <v>R-03.01_050</v>
      </c>
      <c r="G18" s="239" t="str">
        <f t="shared" si="0"/>
        <v>R-03.01_060</v>
      </c>
      <c r="H18" s="239" t="str">
        <f t="shared" si="0"/>
        <v>R-03.01_070</v>
      </c>
      <c r="I18" s="239" t="str">
        <f t="shared" si="0"/>
        <v>R-03.01_080</v>
      </c>
      <c r="J18" s="239" t="str">
        <f t="shared" si="0"/>
        <v>R-03.01_090</v>
      </c>
      <c r="K18" s="239" t="str">
        <f t="shared" si="0"/>
        <v>R-03.01_100</v>
      </c>
      <c r="L18" s="239" t="str">
        <f t="shared" si="0"/>
        <v>R-03.01_110</v>
      </c>
      <c r="M18" s="239" t="str">
        <f t="shared" si="0"/>
        <v>R-03.01_120</v>
      </c>
      <c r="N18" s="239" t="str">
        <f>$A$1&amp;"_"&amp;N26</f>
        <v>R-03.01_130</v>
      </c>
      <c r="O18" s="239" t="str">
        <f t="shared" si="0"/>
        <v>R-03.01_140</v>
      </c>
      <c r="P18" s="239" t="str">
        <f t="shared" si="0"/>
        <v>R-03.01_150</v>
      </c>
      <c r="Q18" s="239" t="str">
        <f t="shared" si="0"/>
        <v>R-03.01_160</v>
      </c>
      <c r="R18" s="239" t="str">
        <f t="shared" si="0"/>
        <v>R-03.01_170</v>
      </c>
      <c r="S18" s="239" t="str">
        <f t="shared" si="0"/>
        <v>R-03.01_180</v>
      </c>
      <c r="T18" s="239" t="str">
        <f t="shared" si="0"/>
        <v>R-03.01_190</v>
      </c>
      <c r="U18" s="239" t="str">
        <f t="shared" si="0"/>
        <v>R-03.01_200</v>
      </c>
      <c r="V18" s="239" t="str">
        <f t="shared" si="0"/>
        <v>R-03.01_210</v>
      </c>
      <c r="W18" s="239" t="str">
        <f t="shared" si="0"/>
        <v>R-03.01_220</v>
      </c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</row>
    <row r="19" spans="1:11" s="206" customFormat="1" ht="21" customHeight="1" hidden="1">
      <c r="A19" s="230" t="str">
        <f>"R:A20:AA"&amp;ROW(A39)+100</f>
        <v>R:A20:AA139</v>
      </c>
      <c r="B19" s="241"/>
      <c r="C19" s="242">
        <v>0</v>
      </c>
      <c r="D19" s="243"/>
      <c r="E19" s="244"/>
      <c r="F19" s="245"/>
      <c r="G19" s="246"/>
      <c r="H19" s="247"/>
      <c r="I19" s="247"/>
      <c r="J19" s="247"/>
      <c r="K19" s="247"/>
    </row>
    <row r="20" spans="2:26" ht="18.75">
      <c r="B20" s="71"/>
      <c r="C20" s="165"/>
      <c r="D20" s="166"/>
      <c r="E20" s="76"/>
      <c r="F20" s="69"/>
      <c r="G20" s="7"/>
      <c r="H20" s="7"/>
      <c r="I20" s="7"/>
      <c r="J20" s="70"/>
      <c r="K20" s="7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3"/>
      <c r="X20" s="14"/>
      <c r="Z20"/>
    </row>
    <row r="21" spans="1:8" s="7" customFormat="1" ht="24.75" customHeight="1" thickBot="1">
      <c r="A21" s="301"/>
      <c r="B21" s="163"/>
      <c r="C21" s="112"/>
      <c r="D21" s="113"/>
      <c r="E21" s="365" t="s">
        <v>90</v>
      </c>
      <c r="F21" s="366"/>
      <c r="G21" s="354">
        <v>1</v>
      </c>
      <c r="H21" s="38"/>
    </row>
    <row r="22" spans="1:8" s="167" customFormat="1" ht="8.25" customHeight="1" thickBot="1">
      <c r="A22" s="302"/>
      <c r="B22" s="163"/>
      <c r="C22" s="175"/>
      <c r="D22" s="176"/>
      <c r="E22" s="177"/>
      <c r="F22" s="178"/>
      <c r="G22" s="179"/>
      <c r="H22" s="169"/>
    </row>
    <row r="23" spans="1:26" s="59" customFormat="1" ht="44.25" customHeight="1">
      <c r="A23" s="303"/>
      <c r="B23" s="375" t="s">
        <v>18</v>
      </c>
      <c r="C23" s="376"/>
      <c r="D23" s="376"/>
      <c r="E23" s="376"/>
      <c r="F23" s="377"/>
      <c r="G23" s="383" t="s">
        <v>16</v>
      </c>
      <c r="H23" s="384"/>
      <c r="I23" s="384"/>
      <c r="J23" s="384"/>
      <c r="K23" s="385"/>
      <c r="L23" s="367" t="s">
        <v>75</v>
      </c>
      <c r="M23" s="386" t="s">
        <v>17</v>
      </c>
      <c r="N23" s="376"/>
      <c r="O23" s="380" t="s">
        <v>29</v>
      </c>
      <c r="P23" s="381"/>
      <c r="Q23" s="381"/>
      <c r="R23" s="382"/>
      <c r="S23" s="380" t="s">
        <v>12</v>
      </c>
      <c r="T23" s="387"/>
      <c r="U23" s="373" t="s">
        <v>89</v>
      </c>
      <c r="V23" s="369" t="s">
        <v>78</v>
      </c>
      <c r="W23" s="371" t="s">
        <v>39</v>
      </c>
      <c r="X23" s="60"/>
      <c r="Y23" s="61"/>
      <c r="Z23" s="61"/>
    </row>
    <row r="24" spans="1:26" s="62" customFormat="1" ht="105.75" customHeight="1" thickBot="1">
      <c r="A24" s="304"/>
      <c r="B24" s="297" t="s">
        <v>27</v>
      </c>
      <c r="C24" s="63" t="s">
        <v>35</v>
      </c>
      <c r="D24" s="63" t="s">
        <v>15</v>
      </c>
      <c r="E24" s="63" t="s">
        <v>28</v>
      </c>
      <c r="F24" s="137" t="s">
        <v>59</v>
      </c>
      <c r="G24" s="136" t="s">
        <v>74</v>
      </c>
      <c r="H24" s="63" t="s">
        <v>45</v>
      </c>
      <c r="I24" s="63" t="s">
        <v>44</v>
      </c>
      <c r="J24" s="63" t="s">
        <v>43</v>
      </c>
      <c r="K24" s="79" t="s">
        <v>42</v>
      </c>
      <c r="L24" s="368"/>
      <c r="M24" s="80" t="s">
        <v>76</v>
      </c>
      <c r="N24" s="81" t="s">
        <v>124</v>
      </c>
      <c r="O24" s="82" t="s">
        <v>41</v>
      </c>
      <c r="P24" s="64" t="s">
        <v>40</v>
      </c>
      <c r="Q24" s="64" t="s">
        <v>125</v>
      </c>
      <c r="R24" s="83" t="s">
        <v>38</v>
      </c>
      <c r="S24" s="84" t="s">
        <v>77</v>
      </c>
      <c r="T24" s="83" t="s">
        <v>36</v>
      </c>
      <c r="U24" s="374"/>
      <c r="V24" s="370"/>
      <c r="W24" s="372"/>
      <c r="X24" s="65"/>
      <c r="Y24" s="66"/>
      <c r="Z24" s="66"/>
    </row>
    <row r="25" spans="1:26" s="62" customFormat="1" ht="15" customHeight="1" thickBot="1" thickTop="1">
      <c r="A25" s="304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0"/>
      <c r="M25" s="343"/>
      <c r="N25" s="343"/>
      <c r="O25" s="343"/>
      <c r="P25" s="343"/>
      <c r="Q25" s="343"/>
      <c r="R25" s="343"/>
      <c r="S25" s="343"/>
      <c r="T25" s="343"/>
      <c r="U25" s="340"/>
      <c r="V25" s="340"/>
      <c r="W25" s="340"/>
      <c r="X25" s="65"/>
      <c r="Y25" s="66"/>
      <c r="Z25" s="66"/>
    </row>
    <row r="26" spans="1:26" s="330" customFormat="1" ht="9.75" customHeight="1" hidden="1" thickTop="1">
      <c r="A26" s="318"/>
      <c r="B26" s="319" t="s">
        <v>93</v>
      </c>
      <c r="C26" s="320" t="s">
        <v>94</v>
      </c>
      <c r="D26" s="321" t="s">
        <v>95</v>
      </c>
      <c r="E26" s="321" t="s">
        <v>96</v>
      </c>
      <c r="F26" s="322" t="s">
        <v>97</v>
      </c>
      <c r="G26" s="323" t="s">
        <v>98</v>
      </c>
      <c r="H26" s="324" t="s">
        <v>99</v>
      </c>
      <c r="I26" s="324" t="s">
        <v>109</v>
      </c>
      <c r="J26" s="324" t="s">
        <v>110</v>
      </c>
      <c r="K26" s="325" t="s">
        <v>111</v>
      </c>
      <c r="L26" s="326" t="s">
        <v>112</v>
      </c>
      <c r="M26" s="327" t="s">
        <v>113</v>
      </c>
      <c r="N26" s="328" t="s">
        <v>114</v>
      </c>
      <c r="O26" s="327" t="s">
        <v>115</v>
      </c>
      <c r="P26" s="324" t="s">
        <v>116</v>
      </c>
      <c r="Q26" s="324" t="s">
        <v>117</v>
      </c>
      <c r="R26" s="325" t="s">
        <v>118</v>
      </c>
      <c r="S26" s="327" t="s">
        <v>119</v>
      </c>
      <c r="T26" s="325" t="s">
        <v>120</v>
      </c>
      <c r="U26" s="327" t="s">
        <v>121</v>
      </c>
      <c r="V26" s="323" t="s">
        <v>122</v>
      </c>
      <c r="W26" s="325" t="s">
        <v>123</v>
      </c>
      <c r="X26" s="329"/>
      <c r="Y26" s="329"/>
      <c r="Z26" s="329"/>
    </row>
    <row r="27" spans="1:26" s="87" customFormat="1" ht="34.5" customHeight="1" thickTop="1">
      <c r="A27" s="305"/>
      <c r="B27" s="298" t="s">
        <v>0</v>
      </c>
      <c r="C27" s="85">
        <f>COUNTA(C$28:C$129)</f>
        <v>0</v>
      </c>
      <c r="D27" s="101"/>
      <c r="E27" s="101"/>
      <c r="F27" s="138"/>
      <c r="G27" s="102">
        <f>SUM(G$28:G$129)</f>
        <v>0</v>
      </c>
      <c r="H27" s="102">
        <f aca="true" t="shared" si="1" ref="H27:V27">SUM(H$28:H$129)</f>
        <v>0</v>
      </c>
      <c r="I27" s="102">
        <f t="shared" si="1"/>
        <v>0</v>
      </c>
      <c r="J27" s="102">
        <f t="shared" si="1"/>
        <v>0</v>
      </c>
      <c r="K27" s="102">
        <f t="shared" si="1"/>
        <v>0</v>
      </c>
      <c r="L27" s="102">
        <f t="shared" si="1"/>
        <v>0</v>
      </c>
      <c r="M27" s="102">
        <f t="shared" si="1"/>
        <v>0</v>
      </c>
      <c r="N27" s="102">
        <f t="shared" si="1"/>
        <v>0</v>
      </c>
      <c r="O27" s="102">
        <f t="shared" si="1"/>
        <v>0</v>
      </c>
      <c r="P27" s="102">
        <f t="shared" si="1"/>
        <v>0</v>
      </c>
      <c r="Q27" s="102">
        <f t="shared" si="1"/>
        <v>0</v>
      </c>
      <c r="R27" s="102">
        <f t="shared" si="1"/>
        <v>0</v>
      </c>
      <c r="S27" s="102">
        <f t="shared" si="1"/>
        <v>0</v>
      </c>
      <c r="T27" s="102" t="e">
        <f t="shared" si="1"/>
        <v>#DIV/0!</v>
      </c>
      <c r="U27" s="102">
        <f t="shared" si="1"/>
        <v>0</v>
      </c>
      <c r="V27" s="102">
        <f t="shared" si="1"/>
        <v>0</v>
      </c>
      <c r="W27" s="90"/>
      <c r="X27" s="20" t="str">
        <f>IF(SUM(H27:K27)=G27,"0","Total sum of Assets, Derivatives, Off-balance sheet and Indirect exposures does not equal 'Gross Commitment'")</f>
        <v>0</v>
      </c>
      <c r="Y27" s="20" t="e">
        <f>IF(SUM(G27,#REF!,L27)=M27,"0","Total sum of 'Gross Commitment' , 'Value adjustments and provisions' and 'Exemptions - Cash G/tees' does not equal the 'Net commitment after application of exemptions'")</f>
        <v>#REF!</v>
      </c>
      <c r="Z27" s="20" t="e">
        <f>IF(SUM(G27,#REF!,L27,O27,P27,Q27,R27)=S27,"0","Total sum of 'Net Commitment', 'Unfunded credit protection', 'Funded credit protection', 'Mortgages' and 'Floating/Fixed charges' does not equal 'Unsecured amount'")</f>
        <v>#REF!</v>
      </c>
    </row>
    <row r="28" spans="1:26" s="7" customFormat="1" ht="41.25" customHeight="1" hidden="1">
      <c r="A28" s="301"/>
      <c r="B28" s="299"/>
      <c r="C28" s="100"/>
      <c r="D28" s="89"/>
      <c r="E28" s="89"/>
      <c r="F28" s="189"/>
      <c r="G28" s="98"/>
      <c r="H28" s="95"/>
      <c r="I28" s="95"/>
      <c r="J28" s="95"/>
      <c r="K28" s="96"/>
      <c r="L28" s="99"/>
      <c r="M28" s="111">
        <f>G28+L28</f>
        <v>0</v>
      </c>
      <c r="N28" s="97"/>
      <c r="O28" s="91"/>
      <c r="P28" s="92"/>
      <c r="Q28" s="92"/>
      <c r="R28" s="93"/>
      <c r="S28" s="103">
        <f>M28+SUM(O28:R28)</f>
        <v>0</v>
      </c>
      <c r="T28" s="127" t="e">
        <f>S28/Summary_directors!$C$15</f>
        <v>#DIV/0!</v>
      </c>
      <c r="U28" s="98"/>
      <c r="V28" s="98"/>
      <c r="W28" s="90"/>
      <c r="X28" s="20"/>
      <c r="Y28" s="20"/>
      <c r="Z28" s="20"/>
    </row>
    <row r="29" spans="1:26" s="7" customFormat="1" ht="41.25" customHeight="1">
      <c r="A29" s="301"/>
      <c r="B29" s="299"/>
      <c r="C29" s="100"/>
      <c r="D29" s="89"/>
      <c r="E29" s="89"/>
      <c r="F29" s="189"/>
      <c r="G29" s="98"/>
      <c r="H29" s="95"/>
      <c r="I29" s="95"/>
      <c r="J29" s="95"/>
      <c r="K29" s="96"/>
      <c r="L29" s="99"/>
      <c r="M29" s="111">
        <f>G29+L29</f>
        <v>0</v>
      </c>
      <c r="N29" s="97"/>
      <c r="O29" s="91"/>
      <c r="P29" s="92"/>
      <c r="Q29" s="92"/>
      <c r="R29" s="93"/>
      <c r="S29" s="103">
        <f>M29+SUM(O29:R29)</f>
        <v>0</v>
      </c>
      <c r="T29" s="127" t="e">
        <f>S29/Summary_directors!$C$15</f>
        <v>#DIV/0!</v>
      </c>
      <c r="U29" s="98"/>
      <c r="V29" s="98"/>
      <c r="W29" s="90"/>
      <c r="X29" s="20"/>
      <c r="Y29" s="20"/>
      <c r="Z29" s="20"/>
    </row>
    <row r="30" spans="1:49" s="7" customFormat="1" ht="41.25" customHeight="1">
      <c r="A30" s="301"/>
      <c r="B30" s="355"/>
      <c r="C30" s="100"/>
      <c r="D30" s="89"/>
      <c r="E30" s="89"/>
      <c r="F30" s="189"/>
      <c r="G30" s="98"/>
      <c r="H30" s="95"/>
      <c r="I30" s="95"/>
      <c r="J30" s="95"/>
      <c r="K30" s="96"/>
      <c r="L30" s="99"/>
      <c r="M30" s="111">
        <f>G30+L30</f>
        <v>0</v>
      </c>
      <c r="N30" s="97"/>
      <c r="O30" s="91"/>
      <c r="P30" s="92"/>
      <c r="Q30" s="92"/>
      <c r="R30" s="93"/>
      <c r="S30" s="103">
        <f>M30+SUM(O30:R30)</f>
        <v>0</v>
      </c>
      <c r="T30" s="127" t="e">
        <f>S30/Summary_directors!$C$15</f>
        <v>#DIV/0!</v>
      </c>
      <c r="U30" s="98"/>
      <c r="V30" s="98"/>
      <c r="W30" s="90"/>
      <c r="X30" s="20"/>
      <c r="Y30" s="20"/>
      <c r="Z30" s="20"/>
      <c r="AW30" s="7" t="s">
        <v>108</v>
      </c>
    </row>
    <row r="32" ht="15">
      <c r="C32" s="53"/>
    </row>
    <row r="33" ht="15">
      <c r="C33" s="53"/>
    </row>
  </sheetData>
  <sheetProtection password="C2F4" sheet="1" scenarios="1" selectLockedCells="1"/>
  <mergeCells count="12">
    <mergeCell ref="B6:V6"/>
    <mergeCell ref="O23:R23"/>
    <mergeCell ref="G23:K23"/>
    <mergeCell ref="M23:N23"/>
    <mergeCell ref="S23:T23"/>
    <mergeCell ref="C10:D10"/>
    <mergeCell ref="E21:F21"/>
    <mergeCell ref="L23:L24"/>
    <mergeCell ref="V23:V24"/>
    <mergeCell ref="W23:W24"/>
    <mergeCell ref="U23:U24"/>
    <mergeCell ref="B23:F23"/>
  </mergeCells>
  <dataValidations count="5">
    <dataValidation type="textLength" allowBlank="1" showInputMessage="1" showErrorMessage="1" errorTitle="ERROR" error="Enter the SHORT name of the Bank" sqref="C7:C9">
      <formula1>1</formula1>
      <formula2>10</formula2>
    </dataValidation>
    <dataValidation type="whole" allowBlank="1" showInputMessage="1" showErrorMessage="1" sqref="G27:T27 S28:S30 U27:V30 G28:K30 M28:N30">
      <formula1>0</formula1>
      <formula2>99999999</formula2>
    </dataValidation>
    <dataValidation type="list" allowBlank="1" showInputMessage="1" showErrorMessage="1" sqref="D13:D15">
      <formula1>$AD$5:$AD$7</formula1>
    </dataValidation>
    <dataValidation type="whole" allowBlank="1" showInputMessage="1" showErrorMessage="1" sqref="O28:R30 L28:L30">
      <formula1>-99999999</formula1>
      <formula2>0</formula2>
    </dataValidation>
    <dataValidation type="list" allowBlank="1" showInputMessage="1" showErrorMessage="1" sqref="F28:F30">
      <formula1>$AG$5:$AG$8</formula1>
    </dataValidation>
  </dataValidations>
  <printOptions headings="1"/>
  <pageMargins left="0.2362204724409449" right="0.1968503937007874" top="0.35433070866141736" bottom="0.35433070866141736" header="0.31496062992125984" footer="0.31496062992125984"/>
  <pageSetup horizontalDpi="600" verticalDpi="600" orientation="landscape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Z26"/>
  <sheetViews>
    <sheetView tabSelected="1" zoomScaleSheetLayoutView="75" zoomScalePageLayoutView="0" workbookViewId="0" topLeftCell="B4">
      <selection activeCell="C10" sqref="C10"/>
    </sheetView>
  </sheetViews>
  <sheetFormatPr defaultColWidth="9.140625" defaultRowHeight="15"/>
  <cols>
    <col min="1" max="1" width="14.421875" style="0" hidden="1" customWidth="1"/>
    <col min="2" max="2" width="34.8515625" style="2" customWidth="1"/>
    <col min="3" max="3" width="32.57421875" style="0" customWidth="1"/>
    <col min="4" max="4" width="21.140625" style="0" customWidth="1"/>
    <col min="5" max="5" width="17.8515625" style="0" customWidth="1"/>
    <col min="6" max="6" width="15.00390625" style="0" customWidth="1"/>
    <col min="7" max="18" width="14.7109375" style="0" customWidth="1"/>
    <col min="19" max="19" width="15.7109375" style="0" customWidth="1"/>
    <col min="20" max="20" width="14.7109375" style="0" customWidth="1"/>
    <col min="21" max="21" width="17.140625" style="0" customWidth="1"/>
    <col min="22" max="23" width="14.7109375" style="0" customWidth="1"/>
    <col min="24" max="24" width="25.421875" style="13" hidden="1" customWidth="1"/>
    <col min="25" max="25" width="32.28125" style="14" hidden="1" customWidth="1"/>
    <col min="26" max="26" width="34.57421875" style="14" hidden="1" customWidth="1"/>
    <col min="30" max="30" width="0" style="0" hidden="1" customWidth="1"/>
    <col min="31" max="31" width="68.00390625" style="0" hidden="1" customWidth="1"/>
  </cols>
  <sheetData>
    <row r="1" spans="1:14" s="206" customFormat="1" ht="21" customHeight="1" hidden="1">
      <c r="A1" s="254" t="s">
        <v>107</v>
      </c>
      <c r="B1" s="255">
        <v>2</v>
      </c>
      <c r="C1" s="255">
        <v>1</v>
      </c>
      <c r="D1" s="231">
        <v>20</v>
      </c>
      <c r="E1" s="232">
        <v>2</v>
      </c>
      <c r="F1" s="233"/>
      <c r="G1" s="234"/>
      <c r="H1" s="234"/>
      <c r="I1" s="235"/>
      <c r="J1" s="235"/>
      <c r="K1" s="236"/>
      <c r="L1" s="236"/>
      <c r="M1" s="237"/>
      <c r="N1" s="237"/>
    </row>
    <row r="2" spans="1:52" s="205" customFormat="1" ht="21" customHeight="1" hidden="1">
      <c r="A2" s="238" t="str">
        <f>INDEX!A2</f>
        <v>V20150714</v>
      </c>
      <c r="B2" s="239" t="str">
        <f>$A$1&amp;"_"&amp;B17</f>
        <v>R-04.00_010</v>
      </c>
      <c r="C2" s="239" t="str">
        <f aca="true" t="shared" si="0" ref="C2:V2">$A$1&amp;"_"&amp;C17</f>
        <v>R-04.00_020</v>
      </c>
      <c r="D2" s="239" t="str">
        <f t="shared" si="0"/>
        <v>R-04.00_030</v>
      </c>
      <c r="E2" s="239" t="str">
        <f t="shared" si="0"/>
        <v>R-04.00_040</v>
      </c>
      <c r="F2" s="239" t="str">
        <f t="shared" si="0"/>
        <v>R-04.00_050</v>
      </c>
      <c r="G2" s="239" t="str">
        <f t="shared" si="0"/>
        <v>R-04.00_060</v>
      </c>
      <c r="H2" s="239" t="str">
        <f t="shared" si="0"/>
        <v>R-04.00_070</v>
      </c>
      <c r="I2" s="239" t="str">
        <f t="shared" si="0"/>
        <v>R-04.00_080</v>
      </c>
      <c r="J2" s="239" t="str">
        <f t="shared" si="0"/>
        <v>R-04.00_090</v>
      </c>
      <c r="K2" s="239" t="str">
        <f t="shared" si="0"/>
        <v>R-04.00_100</v>
      </c>
      <c r="L2" s="239" t="str">
        <f t="shared" si="0"/>
        <v>R-04.00_110</v>
      </c>
      <c r="M2" s="239" t="str">
        <f t="shared" si="0"/>
        <v>R-04.00_120</v>
      </c>
      <c r="N2" s="239" t="str">
        <f t="shared" si="0"/>
        <v>R-04.00_130</v>
      </c>
      <c r="O2" s="239" t="str">
        <f t="shared" si="0"/>
        <v>R-04.00_140</v>
      </c>
      <c r="P2" s="239" t="str">
        <f t="shared" si="0"/>
        <v>R-04.00_150</v>
      </c>
      <c r="Q2" s="239" t="str">
        <f t="shared" si="0"/>
        <v>R-04.00_160</v>
      </c>
      <c r="R2" s="239" t="str">
        <f t="shared" si="0"/>
        <v>R-04.00_170</v>
      </c>
      <c r="S2" s="239" t="str">
        <f t="shared" si="0"/>
        <v>R-04.00_180</v>
      </c>
      <c r="T2" s="239" t="str">
        <f t="shared" si="0"/>
        <v>R-04.00_190</v>
      </c>
      <c r="U2" s="239" t="str">
        <f t="shared" si="0"/>
        <v>R-04.00_200</v>
      </c>
      <c r="V2" s="239" t="str">
        <f t="shared" si="0"/>
        <v>R-04.00_210</v>
      </c>
      <c r="W2" s="239" t="str">
        <f>$A$1&amp;"_"&amp;W17</f>
        <v>R-04.00_220</v>
      </c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</row>
    <row r="3" spans="1:11" s="206" customFormat="1" ht="21" customHeight="1" hidden="1" thickBot="1">
      <c r="A3" s="230" t="str">
        <f>"R:A1:AB"&amp;ROW(A24)+50</f>
        <v>R:A1:AB74</v>
      </c>
      <c r="B3" s="241"/>
      <c r="C3" s="242">
        <v>0</v>
      </c>
      <c r="D3" s="243"/>
      <c r="E3" s="244"/>
      <c r="F3" s="245"/>
      <c r="G3" s="246"/>
      <c r="H3" s="247"/>
      <c r="I3" s="247"/>
      <c r="J3" s="247"/>
      <c r="K3" s="247"/>
    </row>
    <row r="4" spans="30:31" ht="18.75" customHeight="1">
      <c r="AD4" s="190"/>
      <c r="AE4" s="191" t="s">
        <v>59</v>
      </c>
    </row>
    <row r="5" spans="2:31" ht="24" customHeight="1">
      <c r="B5" s="27" t="s">
        <v>57</v>
      </c>
      <c r="AD5" s="192">
        <v>1</v>
      </c>
      <c r="AE5" s="194" t="s">
        <v>83</v>
      </c>
    </row>
    <row r="6" spans="2:31" ht="24" customHeight="1" thickBot="1">
      <c r="B6" s="378" t="s">
        <v>30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AD6" s="192">
        <v>2</v>
      </c>
      <c r="AE6" s="194" t="s">
        <v>84</v>
      </c>
    </row>
    <row r="7" spans="2:31" ht="23.25" customHeight="1" thickBot="1">
      <c r="B7" s="68" t="s">
        <v>61</v>
      </c>
      <c r="C7" s="313">
        <f>INDEX!C8</f>
        <v>0</v>
      </c>
      <c r="D7" s="344"/>
      <c r="E7" s="345"/>
      <c r="F7" s="346"/>
      <c r="G7" s="346"/>
      <c r="H7" s="34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3"/>
      <c r="X7" s="14"/>
      <c r="Z7"/>
      <c r="AD7" s="192">
        <v>3</v>
      </c>
      <c r="AE7" s="194" t="s">
        <v>85</v>
      </c>
    </row>
    <row r="8" spans="2:31" ht="36.75" customHeight="1" thickBot="1">
      <c r="B8" s="68" t="s">
        <v>60</v>
      </c>
      <c r="C8" s="314">
        <f>INDEX!C9</f>
        <v>42185</v>
      </c>
      <c r="D8" s="347"/>
      <c r="E8" s="119"/>
      <c r="F8" s="346"/>
      <c r="G8" s="346"/>
      <c r="H8" s="34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3"/>
      <c r="X8" s="14"/>
      <c r="Z8"/>
      <c r="AD8" s="193">
        <v>4</v>
      </c>
      <c r="AE8" s="195" t="s">
        <v>86</v>
      </c>
    </row>
    <row r="9" spans="2:26" ht="15.75" thickBot="1">
      <c r="B9" s="68" t="s">
        <v>62</v>
      </c>
      <c r="C9" s="313">
        <f>INDEX!C10</f>
        <v>0</v>
      </c>
      <c r="D9" s="348"/>
      <c r="E9" s="349"/>
      <c r="F9" s="346"/>
      <c r="G9" s="346"/>
      <c r="H9" s="34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3"/>
      <c r="X9" s="14"/>
      <c r="Z9"/>
    </row>
    <row r="10" spans="2:26" ht="15.75" thickBot="1">
      <c r="B10" s="68" t="s">
        <v>88</v>
      </c>
      <c r="C10" s="135"/>
      <c r="D10" s="132"/>
      <c r="E10" s="349"/>
      <c r="F10" s="346"/>
      <c r="G10" s="346"/>
      <c r="H10" s="34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3"/>
      <c r="X10" s="14"/>
      <c r="Z10"/>
    </row>
    <row r="11" spans="2:26" ht="15">
      <c r="B11" s="134"/>
      <c r="C11" s="133"/>
      <c r="D11" s="132"/>
      <c r="E11" s="7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4"/>
      <c r="Z11"/>
    </row>
    <row r="12" spans="2:26" ht="22.5" customHeight="1">
      <c r="B12"/>
      <c r="C12" s="133"/>
      <c r="D12" s="334"/>
      <c r="E12" s="335"/>
      <c r="F12" s="316"/>
      <c r="G12" s="316"/>
      <c r="H12" s="3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/>
      <c r="X12" s="14"/>
      <c r="Z12"/>
    </row>
    <row r="13" spans="3:8" s="7" customFormat="1" ht="24.75" customHeight="1">
      <c r="C13" s="174"/>
      <c r="D13" s="180"/>
      <c r="E13" s="181"/>
      <c r="F13" s="182"/>
      <c r="G13" s="333" t="s">
        <v>90</v>
      </c>
      <c r="H13" s="354">
        <v>1</v>
      </c>
    </row>
    <row r="14" spans="2:26" ht="9.75" customHeight="1" thickBot="1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3"/>
      <c r="O14" s="73"/>
      <c r="P14" s="73"/>
      <c r="Q14" s="73"/>
      <c r="R14" s="73"/>
      <c r="S14" s="73"/>
      <c r="T14" s="73"/>
      <c r="U14" s="73"/>
      <c r="V14" s="73"/>
      <c r="W14" s="16"/>
      <c r="X14" s="76"/>
      <c r="Y14" s="22"/>
      <c r="Z14" s="22"/>
    </row>
    <row r="15" spans="2:26" s="59" customFormat="1" ht="44.25" customHeight="1">
      <c r="B15" s="375" t="s">
        <v>32</v>
      </c>
      <c r="C15" s="376"/>
      <c r="D15" s="376"/>
      <c r="E15" s="376"/>
      <c r="F15" s="377"/>
      <c r="G15" s="383" t="s">
        <v>16</v>
      </c>
      <c r="H15" s="384"/>
      <c r="I15" s="384"/>
      <c r="J15" s="384"/>
      <c r="K15" s="385"/>
      <c r="L15" s="367" t="s">
        <v>75</v>
      </c>
      <c r="M15" s="386" t="s">
        <v>17</v>
      </c>
      <c r="N15" s="376"/>
      <c r="O15" s="380" t="s">
        <v>29</v>
      </c>
      <c r="P15" s="381"/>
      <c r="Q15" s="381"/>
      <c r="R15" s="382"/>
      <c r="S15" s="380" t="s">
        <v>12</v>
      </c>
      <c r="T15" s="387"/>
      <c r="U15" s="373" t="s">
        <v>89</v>
      </c>
      <c r="V15" s="369" t="s">
        <v>78</v>
      </c>
      <c r="W15" s="371" t="s">
        <v>39</v>
      </c>
      <c r="X15" s="60"/>
      <c r="Y15" s="61"/>
      <c r="Z15" s="61"/>
    </row>
    <row r="16" spans="2:26" s="62" customFormat="1" ht="105.75" customHeight="1">
      <c r="B16" s="78" t="s">
        <v>33</v>
      </c>
      <c r="C16" s="63" t="s">
        <v>34</v>
      </c>
      <c r="D16" s="63" t="s">
        <v>15</v>
      </c>
      <c r="E16" s="63" t="s">
        <v>28</v>
      </c>
      <c r="F16" s="137" t="s">
        <v>59</v>
      </c>
      <c r="G16" s="136" t="s">
        <v>74</v>
      </c>
      <c r="H16" s="63" t="s">
        <v>45</v>
      </c>
      <c r="I16" s="63" t="s">
        <v>44</v>
      </c>
      <c r="J16" s="63" t="s">
        <v>43</v>
      </c>
      <c r="K16" s="79" t="s">
        <v>42</v>
      </c>
      <c r="L16" s="368"/>
      <c r="M16" s="80" t="s">
        <v>76</v>
      </c>
      <c r="N16" s="81" t="s">
        <v>124</v>
      </c>
      <c r="O16" s="82" t="s">
        <v>41</v>
      </c>
      <c r="P16" s="64" t="s">
        <v>40</v>
      </c>
      <c r="Q16" s="64" t="s">
        <v>126</v>
      </c>
      <c r="R16" s="83" t="s">
        <v>38</v>
      </c>
      <c r="S16" s="84" t="s">
        <v>77</v>
      </c>
      <c r="T16" s="83" t="s">
        <v>36</v>
      </c>
      <c r="U16" s="388"/>
      <c r="V16" s="370"/>
      <c r="W16" s="372"/>
      <c r="X16" s="65"/>
      <c r="Y16" s="66"/>
      <c r="Z16" s="66"/>
    </row>
    <row r="17" spans="2:24" s="331" customFormat="1" ht="20.25" customHeight="1" hidden="1" thickBot="1" thickTop="1">
      <c r="B17" s="332" t="s">
        <v>93</v>
      </c>
      <c r="C17" s="332" t="s">
        <v>94</v>
      </c>
      <c r="D17" s="332" t="s">
        <v>95</v>
      </c>
      <c r="E17" s="332" t="s">
        <v>96</v>
      </c>
      <c r="F17" s="332" t="s">
        <v>97</v>
      </c>
      <c r="G17" s="332" t="s">
        <v>98</v>
      </c>
      <c r="H17" s="332" t="s">
        <v>99</v>
      </c>
      <c r="I17" s="332" t="s">
        <v>109</v>
      </c>
      <c r="J17" s="332" t="s">
        <v>110</v>
      </c>
      <c r="K17" s="332" t="s">
        <v>111</v>
      </c>
      <c r="L17" s="250" t="s">
        <v>112</v>
      </c>
      <c r="M17" s="332" t="s">
        <v>113</v>
      </c>
      <c r="N17" s="332" t="s">
        <v>114</v>
      </c>
      <c r="O17" s="332" t="s">
        <v>115</v>
      </c>
      <c r="P17" s="332" t="s">
        <v>116</v>
      </c>
      <c r="Q17" s="332" t="s">
        <v>117</v>
      </c>
      <c r="R17" s="332" t="s">
        <v>118</v>
      </c>
      <c r="S17" s="332" t="s">
        <v>119</v>
      </c>
      <c r="T17" s="332" t="s">
        <v>120</v>
      </c>
      <c r="U17" s="249" t="s">
        <v>121</v>
      </c>
      <c r="V17" s="250" t="s">
        <v>122</v>
      </c>
      <c r="W17" s="250" t="s">
        <v>123</v>
      </c>
      <c r="X17" s="332"/>
    </row>
    <row r="18" spans="2:26" s="86" customFormat="1" ht="15">
      <c r="B18" s="128"/>
      <c r="C18" s="129"/>
      <c r="D18" s="101"/>
      <c r="E18" s="101"/>
      <c r="F18" s="138"/>
      <c r="G18" s="110">
        <f>IF(SUM(G$20:G$122)=G$19,"","wrong total")</f>
      </c>
      <c r="H18" s="105">
        <f>IF(SUM(H$20:H$122)=H$19,"","wrong total")</f>
      </c>
      <c r="I18" s="105">
        <f aca="true" t="shared" si="1" ref="I18:T18">IF(SUM(I$20:I$121)=I$19,"","wrong total")</f>
      </c>
      <c r="J18" s="105">
        <f t="shared" si="1"/>
      </c>
      <c r="K18" s="106">
        <f t="shared" si="1"/>
      </c>
      <c r="L18" s="107">
        <f t="shared" si="1"/>
      </c>
      <c r="M18" s="108">
        <f t="shared" si="1"/>
      </c>
      <c r="N18" s="109">
        <f t="shared" si="1"/>
      </c>
      <c r="O18" s="108">
        <f t="shared" si="1"/>
      </c>
      <c r="P18" s="105">
        <f t="shared" si="1"/>
      </c>
      <c r="Q18" s="105">
        <f t="shared" si="1"/>
      </c>
      <c r="R18" s="106">
        <f t="shared" si="1"/>
      </c>
      <c r="S18" s="108">
        <f t="shared" si="1"/>
      </c>
      <c r="T18" s="106" t="e">
        <f t="shared" si="1"/>
        <v>#DIV/0!</v>
      </c>
      <c r="U18" s="108"/>
      <c r="V18" s="110">
        <f>IF(SUM(V$20:V$121)=V$19,"","wrong total")</f>
      </c>
      <c r="W18" s="106"/>
      <c r="X18" s="15"/>
      <c r="Y18" s="15"/>
      <c r="Z18" s="15"/>
    </row>
    <row r="19" spans="2:26" s="87" customFormat="1" ht="34.5" customHeight="1">
      <c r="B19" s="130" t="s">
        <v>0</v>
      </c>
      <c r="C19" s="85">
        <f>COUNTA(C$20:C$122)</f>
        <v>0</v>
      </c>
      <c r="D19" s="101"/>
      <c r="E19" s="101"/>
      <c r="F19" s="138"/>
      <c r="G19" s="102">
        <f aca="true" t="shared" si="2" ref="G19:S19">SUM(G$20:G$121)</f>
        <v>0</v>
      </c>
      <c r="H19" s="102">
        <f t="shared" si="2"/>
        <v>0</v>
      </c>
      <c r="I19" s="102">
        <f t="shared" si="2"/>
        <v>0</v>
      </c>
      <c r="J19" s="102">
        <f t="shared" si="2"/>
        <v>0</v>
      </c>
      <c r="K19" s="102">
        <f t="shared" si="2"/>
        <v>0</v>
      </c>
      <c r="L19" s="102">
        <f t="shared" si="2"/>
        <v>0</v>
      </c>
      <c r="M19" s="102">
        <f t="shared" si="2"/>
        <v>0</v>
      </c>
      <c r="N19" s="102">
        <f t="shared" si="2"/>
        <v>0</v>
      </c>
      <c r="O19" s="102">
        <f t="shared" si="2"/>
        <v>0</v>
      </c>
      <c r="P19" s="102">
        <f t="shared" si="2"/>
        <v>0</v>
      </c>
      <c r="Q19" s="102">
        <f t="shared" si="2"/>
        <v>0</v>
      </c>
      <c r="R19" s="102">
        <f t="shared" si="2"/>
        <v>0</v>
      </c>
      <c r="S19" s="102">
        <f t="shared" si="2"/>
        <v>0</v>
      </c>
      <c r="T19" s="104" t="e">
        <f>S19/Summary_directors!C15</f>
        <v>#DIV/0!</v>
      </c>
      <c r="U19" s="102">
        <f>SUM(U$20:$U121)</f>
        <v>0</v>
      </c>
      <c r="V19" s="102">
        <f>SUM($V$20:V121)</f>
        <v>0</v>
      </c>
      <c r="W19" s="90"/>
      <c r="X19" s="20" t="str">
        <f>IF(SUM(H19:K19)=G19,"0","Total sum of Assets, Derivatives, Off-balance sheet and Indirect exposures does not equal 'Gross Commitment'")</f>
        <v>0</v>
      </c>
      <c r="Y19" s="20" t="e">
        <f>IF(SUM(G19,#REF!,L19)=M19,"0","Total sum of 'Gross Commitment' , 'Value adjustments and provisions' and 'Exemptions - Cash G/tees' does not equal the 'Net commitment after application of exemptions'")</f>
        <v>#REF!</v>
      </c>
      <c r="Z19" s="20" t="e">
        <f>IF(SUM(G19,#REF!,L19,O19,P19,Q19,R19)=S19,"0","Total sum of 'Net Commitment', 'Unfunded credit protection', 'Funded credit protection', 'Mortgages' and 'Floating/Fixed charges' does not equal 'Unsecured amount'")</f>
        <v>#REF!</v>
      </c>
    </row>
    <row r="20" spans="2:26" s="7" customFormat="1" ht="41.25" customHeight="1" hidden="1">
      <c r="B20" s="100"/>
      <c r="C20" s="100"/>
      <c r="D20" s="89"/>
      <c r="E20" s="89"/>
      <c r="F20" s="139"/>
      <c r="G20" s="98"/>
      <c r="H20" s="95"/>
      <c r="I20" s="95"/>
      <c r="J20" s="95"/>
      <c r="K20" s="96"/>
      <c r="L20" s="99"/>
      <c r="M20" s="102">
        <f>G20+L20</f>
        <v>0</v>
      </c>
      <c r="N20" s="97"/>
      <c r="O20" s="91"/>
      <c r="P20" s="92"/>
      <c r="Q20" s="92"/>
      <c r="R20" s="93"/>
      <c r="S20" s="103">
        <f>M20+SUM(O20:R20)</f>
        <v>0</v>
      </c>
      <c r="T20" s="127" t="e">
        <f>S20/Summary_directors!$C$15</f>
        <v>#DIV/0!</v>
      </c>
      <c r="U20" s="98"/>
      <c r="V20" s="98"/>
      <c r="W20" s="90"/>
      <c r="X20" s="20"/>
      <c r="Y20" s="20"/>
      <c r="Z20" s="20"/>
    </row>
    <row r="21" spans="2:26" s="7" customFormat="1" ht="41.25" customHeight="1">
      <c r="B21" s="100"/>
      <c r="C21" s="100"/>
      <c r="D21" s="89"/>
      <c r="E21" s="89"/>
      <c r="F21" s="139"/>
      <c r="G21" s="98"/>
      <c r="H21" s="95"/>
      <c r="I21" s="95"/>
      <c r="J21" s="95"/>
      <c r="K21" s="96"/>
      <c r="L21" s="99"/>
      <c r="M21" s="102">
        <f>G21+L21</f>
        <v>0</v>
      </c>
      <c r="N21" s="97"/>
      <c r="O21" s="91"/>
      <c r="P21" s="92"/>
      <c r="Q21" s="92"/>
      <c r="R21" s="93"/>
      <c r="S21" s="103">
        <f>M21+SUM(O21:R21)</f>
        <v>0</v>
      </c>
      <c r="T21" s="127" t="e">
        <f>S21/Summary_directors!$C$15</f>
        <v>#DIV/0!</v>
      </c>
      <c r="U21" s="98"/>
      <c r="V21" s="98"/>
      <c r="W21" s="90"/>
      <c r="X21" s="20"/>
      <c r="Y21" s="20"/>
      <c r="Z21" s="20"/>
    </row>
    <row r="22" spans="2:49" s="7" customFormat="1" ht="41.25" customHeight="1">
      <c r="B22" s="356"/>
      <c r="C22" s="100"/>
      <c r="D22" s="89"/>
      <c r="E22" s="89"/>
      <c r="F22" s="139"/>
      <c r="G22" s="98"/>
      <c r="H22" s="95"/>
      <c r="I22" s="95"/>
      <c r="J22" s="95"/>
      <c r="K22" s="96"/>
      <c r="L22" s="99"/>
      <c r="M22" s="102">
        <f>G22+L22</f>
        <v>0</v>
      </c>
      <c r="N22" s="97"/>
      <c r="O22" s="91"/>
      <c r="P22" s="92"/>
      <c r="Q22" s="92"/>
      <c r="R22" s="93"/>
      <c r="S22" s="103">
        <f>M22+SUM(O22:R22)</f>
        <v>0</v>
      </c>
      <c r="T22" s="127" t="e">
        <f>S22/Summary_directors!$C$15</f>
        <v>#DIV/0!</v>
      </c>
      <c r="U22" s="98"/>
      <c r="V22" s="98"/>
      <c r="W22" s="90"/>
      <c r="X22" s="20"/>
      <c r="Y22" s="20"/>
      <c r="Z22" s="20"/>
      <c r="AW22" s="7" t="s">
        <v>108</v>
      </c>
    </row>
    <row r="23" ht="15">
      <c r="AW23" t="s">
        <v>108</v>
      </c>
    </row>
    <row r="25" ht="15">
      <c r="C25" s="53"/>
    </row>
    <row r="26" ht="15">
      <c r="C26" s="53"/>
    </row>
  </sheetData>
  <sheetProtection password="C2F4" sheet="1" scenarios="1" selectLockedCells="1"/>
  <mergeCells count="10">
    <mergeCell ref="W15:W16"/>
    <mergeCell ref="B15:F15"/>
    <mergeCell ref="B6:V6"/>
    <mergeCell ref="G15:K15"/>
    <mergeCell ref="L15:L16"/>
    <mergeCell ref="M15:N15"/>
    <mergeCell ref="O15:R15"/>
    <mergeCell ref="S15:T15"/>
    <mergeCell ref="U15:U16"/>
    <mergeCell ref="V15:V16"/>
  </mergeCells>
  <dataValidations count="4">
    <dataValidation type="whole" allowBlank="1" showInputMessage="1" showErrorMessage="1" sqref="G19:S19 S20:S22 U19:V22 G20:K22 M20:N22">
      <formula1>0</formula1>
      <formula2>99999999</formula2>
    </dataValidation>
    <dataValidation type="textLength" allowBlank="1" showInputMessage="1" showErrorMessage="1" errorTitle="ERROR" error="Enter the SHORT name of the Bank" sqref="C7:C9">
      <formula1>1</formula1>
      <formula2>10</formula2>
    </dataValidation>
    <dataValidation type="whole" allowBlank="1" showInputMessage="1" showErrorMessage="1" sqref="O20:R22 L20:L22">
      <formula1>-99999999</formula1>
      <formula2>0</formula2>
    </dataValidation>
    <dataValidation type="list" allowBlank="1" showInputMessage="1" showErrorMessage="1" sqref="F20:F22">
      <formula1>$AD$5:$AD$8</formula1>
    </dataValidation>
  </dataValidations>
  <printOptions headings="1"/>
  <pageMargins left="0.2362204724409449" right="0.1968503937007874" top="0.35433070866141736" bottom="0.35433070866141736" header="0.31496062992125984" footer="0.31496062992125984"/>
  <pageSetup horizontalDpi="600" verticalDpi="600" orientation="landscape" paperSize="9" scale="3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G19"/>
  <sheetViews>
    <sheetView zoomScalePageLayoutView="0" workbookViewId="0" topLeftCell="A1">
      <selection activeCell="B2" sqref="B2:C6"/>
    </sheetView>
  </sheetViews>
  <sheetFormatPr defaultColWidth="9.140625" defaultRowHeight="15"/>
  <cols>
    <col min="1" max="1" width="1.421875" style="0" customWidth="1"/>
    <col min="2" max="2" width="4.57421875" style="2" customWidth="1"/>
    <col min="3" max="3" width="50.57421875" style="0" customWidth="1"/>
    <col min="5" max="5" width="40.140625" style="0" customWidth="1"/>
  </cols>
  <sheetData>
    <row r="1" ht="6" customHeight="1" thickBot="1"/>
    <row r="2" spans="2:3" ht="31.5" customHeight="1">
      <c r="B2" s="190"/>
      <c r="C2" s="191" t="s">
        <v>59</v>
      </c>
    </row>
    <row r="3" spans="2:3" ht="15">
      <c r="B3" s="192">
        <v>1</v>
      </c>
      <c r="C3" s="194" t="s">
        <v>83</v>
      </c>
    </row>
    <row r="4" spans="2:7" ht="15.75" customHeight="1">
      <c r="B4" s="192">
        <v>2</v>
      </c>
      <c r="C4" s="194" t="s">
        <v>84</v>
      </c>
      <c r="G4" s="126"/>
    </row>
    <row r="5" spans="2:7" ht="19.5" customHeight="1">
      <c r="B5" s="192">
        <v>3</v>
      </c>
      <c r="C5" s="194" t="s">
        <v>85</v>
      </c>
      <c r="G5" s="126"/>
    </row>
    <row r="6" spans="2:7" ht="17.25" customHeight="1" thickBot="1">
      <c r="B6" s="193">
        <v>4</v>
      </c>
      <c r="C6" s="195" t="s">
        <v>86</v>
      </c>
      <c r="G6" s="126"/>
    </row>
    <row r="7" spans="3:7" ht="15">
      <c r="C7" s="7"/>
      <c r="G7" s="126"/>
    </row>
    <row r="8" ht="15">
      <c r="C8" s="7"/>
    </row>
    <row r="9" ht="15">
      <c r="C9" s="7"/>
    </row>
    <row r="10" ht="15">
      <c r="C10" s="7"/>
    </row>
    <row r="11" ht="15">
      <c r="C11" s="7"/>
    </row>
    <row r="12" ht="15">
      <c r="C12" s="7"/>
    </row>
    <row r="13" ht="15">
      <c r="C13" s="7"/>
    </row>
    <row r="14" ht="15">
      <c r="C14" s="7"/>
    </row>
    <row r="15" ht="15">
      <c r="C15" s="7"/>
    </row>
    <row r="16" ht="15">
      <c r="C16" s="7"/>
    </row>
    <row r="17" ht="15">
      <c r="C17" s="7"/>
    </row>
    <row r="18" ht="15">
      <c r="C18" s="7"/>
    </row>
    <row r="19" ht="15">
      <c r="C19" s="7"/>
    </row>
  </sheetData>
  <sheetProtection password="C2F4"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tuit</dc:creator>
  <cp:keywords/>
  <dc:description/>
  <cp:lastModifiedBy>AGZISSIM</cp:lastModifiedBy>
  <cp:lastPrinted>2015-07-07T11:54:34Z</cp:lastPrinted>
  <dcterms:created xsi:type="dcterms:W3CDTF">2010-12-07T08:41:15Z</dcterms:created>
  <dcterms:modified xsi:type="dcterms:W3CDTF">2015-07-30T06:23:04Z</dcterms:modified>
  <cp:category/>
  <cp:version/>
  <cp:contentType/>
  <cp:contentStatus/>
</cp:coreProperties>
</file>